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D:\Users\yuan\Desktop\"/>
    </mc:Choice>
  </mc:AlternateContent>
  <workbookProtection workbookAlgorithmName="SHA-512" workbookHashValue="vkQQ21E3rlTo8CaXzb1iKXWG0Xu8Zsi6p0jJwCfr2PexlQNPjpOasNncoyzBk/SEHcRNik+MuCydi4E8OdF67g==" workbookSaltValue="/SoQLk8ZeU/Y+lGr0KR+5Q==" workbookSpinCount="100000" lockStructure="1"/>
  <bookViews>
    <workbookView xWindow="0" yWindow="0" windowWidth="23250" windowHeight="13170"/>
  </bookViews>
  <sheets>
    <sheet name="1-1青贮饲草料概算核准表" sheetId="1" r:id="rId1"/>
    <sheet name="1-2青贮饲草料仪器设备表" sheetId="2" r:id="rId2"/>
    <sheet name="2-1精准农业（渔业）概算核准表" sheetId="7" r:id="rId3"/>
    <sheet name="2-2精准农业（渔业）仪器设备表" sheetId="8" r:id="rId4"/>
    <sheet name="3-1果蔬制汁概算核准表" sheetId="9" r:id="rId5"/>
    <sheet name="3-2果蔬制汁仪器设备表" sheetId="10" r:id="rId6"/>
    <sheet name="4-1精准畜牧业概算核准表" sheetId="12" r:id="rId7"/>
    <sheet name="4-2精准畜牧业仪器设备表" sheetId="13" r:id="rId8"/>
    <sheet name="5-1耕地保育概算核准表" sheetId="14" r:id="rId9"/>
    <sheet name="5-2耕地保育仪器设备表" sheetId="15" r:id="rId10"/>
  </sheets>
  <definedNames>
    <definedName name="_xlnm.Print_Area" localSheetId="0">'1-1青贮饲草料概算核准表'!$A$1:$K$21</definedName>
    <definedName name="_xlnm.Print_Area" localSheetId="1">'1-2青贮饲草料仪器设备表'!$A$1:$G$62</definedName>
    <definedName name="_xlnm.Print_Area" localSheetId="2">'2-1精准农业（渔业）概算核准表'!$A$1:$K$18</definedName>
    <definedName name="_xlnm.Print_Area" localSheetId="3">'2-2精准农业（渔业）仪器设备表'!$A$1:$G$35</definedName>
    <definedName name="_xlnm.Print_Area" localSheetId="4">'3-1果蔬制汁概算核准表'!$A$1:$K$16</definedName>
    <definedName name="_xlnm.Print_Area" localSheetId="5">'3-2果蔬制汁仪器设备表'!$A$1:$G$36</definedName>
    <definedName name="_xlnm.Print_Area" localSheetId="6">'4-1精准畜牧业概算核准表'!$A$1:$K$17</definedName>
    <definedName name="_xlnm.Print_Area" localSheetId="7">'4-2精准畜牧业仪器设备表'!$A$1:$G$37</definedName>
    <definedName name="_xlnm.Print_Area" localSheetId="8">'5-1耕地保育概算核准表'!$A$1:$K$13</definedName>
    <definedName name="_xlnm.Print_Area" localSheetId="9">'5-2耕地保育仪器设备表'!$A$1:$G$39</definedName>
    <definedName name="_xlnm.Print_Titles" localSheetId="0">'1-1青贮饲草料概算核准表'!$A:$J,'1-1青贮饲草料概算核准表'!$1:$4</definedName>
    <definedName name="_xlnm.Print_Titles" localSheetId="1">'1-2青贮饲草料仪器设备表'!$2:$4</definedName>
    <definedName name="_xlnm.Print_Titles" localSheetId="2">'2-1精准农业（渔业）概算核准表'!$A:$J,'2-1精准农业（渔业）概算核准表'!$2:$2</definedName>
    <definedName name="_xlnm.Print_Titles" localSheetId="3">'2-2精准农业（渔业）仪器设备表'!$2:$4</definedName>
    <definedName name="_xlnm.Print_Titles" localSheetId="4">'3-1果蔬制汁概算核准表'!$A:$J,'3-1果蔬制汁概算核准表'!$1:$4</definedName>
    <definedName name="_xlnm.Print_Titles" localSheetId="5">'3-2果蔬制汁仪器设备表'!$2:$4</definedName>
    <definedName name="_xlnm.Print_Titles" localSheetId="6">'4-1精准畜牧业概算核准表'!$A:$J,'4-1精准畜牧业概算核准表'!$2:$2</definedName>
    <definedName name="_xlnm.Print_Titles" localSheetId="7">'4-2精准畜牧业仪器设备表'!$2:$4</definedName>
    <definedName name="_xlnm.Print_Titles" localSheetId="8">'5-1耕地保育概算核准表'!$A:$J,'5-1耕地保育概算核准表'!$2:$2</definedName>
    <definedName name="_xlnm.Print_Titles" localSheetId="9">'5-2耕地保育仪器设备表'!$2:$4</definedName>
  </definedNames>
  <calcPr calcId="162913"/>
</workbook>
</file>

<file path=xl/calcChain.xml><?xml version="1.0" encoding="utf-8"?>
<calcChain xmlns="http://schemas.openxmlformats.org/spreadsheetml/2006/main">
  <c r="F6" i="15" l="1"/>
  <c r="D6" i="15"/>
  <c r="J8" i="14"/>
  <c r="J10" i="14"/>
  <c r="J11" i="14"/>
  <c r="J12" i="14"/>
  <c r="J13" i="14"/>
  <c r="I7" i="14"/>
  <c r="F7" i="14"/>
  <c r="J7" i="14" s="1"/>
  <c r="I10" i="12"/>
  <c r="F10" i="12"/>
  <c r="F15" i="10"/>
  <c r="D15" i="10"/>
  <c r="D6" i="8"/>
  <c r="F6" i="7"/>
  <c r="F42" i="2"/>
  <c r="D42" i="2"/>
  <c r="J11" i="12"/>
  <c r="J10" i="12" s="1"/>
  <c r="J13" i="12"/>
  <c r="J14" i="12"/>
  <c r="J16" i="12"/>
  <c r="J17" i="12"/>
  <c r="F17" i="15"/>
  <c r="F22" i="15"/>
  <c r="D17" i="15"/>
  <c r="D22" i="15"/>
  <c r="D6" i="13"/>
  <c r="D5" i="13" s="1"/>
  <c r="F6" i="13"/>
  <c r="D25" i="13"/>
  <c r="F25" i="13"/>
  <c r="F5" i="13" s="1"/>
  <c r="D30" i="13"/>
  <c r="F30" i="13"/>
  <c r="D6" i="10"/>
  <c r="F6" i="10"/>
  <c r="F6" i="9"/>
  <c r="F9" i="9"/>
  <c r="F15" i="9"/>
  <c r="F5" i="9"/>
  <c r="I6" i="9"/>
  <c r="E7" i="9"/>
  <c r="H7" i="9"/>
  <c r="I9" i="9"/>
  <c r="J9" i="9" s="1"/>
  <c r="J10" i="9"/>
  <c r="J13" i="9"/>
  <c r="J14" i="9"/>
  <c r="F6" i="8"/>
  <c r="F11" i="7"/>
  <c r="F17" i="7"/>
  <c r="J17" i="7" s="1"/>
  <c r="I7" i="7"/>
  <c r="I6" i="7" s="1"/>
  <c r="I5" i="7" s="1"/>
  <c r="I8" i="7"/>
  <c r="I9" i="7"/>
  <c r="I11" i="7"/>
  <c r="J11" i="7" s="1"/>
  <c r="I17" i="7"/>
  <c r="J12" i="7"/>
  <c r="J13" i="7"/>
  <c r="J14" i="7"/>
  <c r="J15" i="7"/>
  <c r="J16" i="7"/>
  <c r="F6" i="1"/>
  <c r="F5" i="1" s="1"/>
  <c r="F14" i="1"/>
  <c r="F20" i="1"/>
  <c r="I6" i="1"/>
  <c r="E7" i="1"/>
  <c r="H7" i="1"/>
  <c r="E8" i="1"/>
  <c r="H8" i="1"/>
  <c r="E9" i="1"/>
  <c r="H9" i="1"/>
  <c r="E10" i="1"/>
  <c r="H10" i="1"/>
  <c r="E11" i="1"/>
  <c r="H11" i="1"/>
  <c r="E12" i="1"/>
  <c r="H12" i="1"/>
  <c r="I14" i="1"/>
  <c r="J14" i="1" s="1"/>
  <c r="J15" i="1"/>
  <c r="J16" i="1"/>
  <c r="J18" i="1"/>
  <c r="J19" i="1"/>
  <c r="D6" i="2"/>
  <c r="D5" i="2"/>
  <c r="F6" i="2"/>
  <c r="F5" i="2" l="1"/>
  <c r="I21" i="1"/>
  <c r="J21" i="1" s="1"/>
  <c r="F5" i="7"/>
  <c r="F16" i="15"/>
  <c r="F5" i="15" s="1"/>
  <c r="I16" i="9"/>
  <c r="I20" i="1" l="1"/>
  <c r="J20" i="1" s="1"/>
  <c r="I15" i="9"/>
  <c r="J15" i="9" s="1"/>
  <c r="J16" i="9"/>
</calcChain>
</file>

<file path=xl/sharedStrings.xml><?xml version="1.0" encoding="utf-8"?>
<sst xmlns="http://schemas.openxmlformats.org/spreadsheetml/2006/main" count="936" uniqueCount="452">
  <si>
    <t>功能：实现氮气置换。
参数：1.速度：每分钟200 罐；最小加注量25ms。2.加注量精确到+/- 5%；最大液氮供应压力22psi（1.5公斤）；最小加注压力0.3 psi (0.02巴)。3.高寿命的电动加注阀；自生成氮气做吹扫净化；所有的部件都是NEMA 快速接口。
4.低于沸腾温度的亚冷态液氮来提高加注精度。</t>
    <phoneticPr fontId="3" type="noConversion"/>
  </si>
  <si>
    <t>功能：果蔬汁杀菌。
参数：1.灭菌温度:最高到150℃，温度控制精度为±0.5℃；2.标准流量10—30L/h，CIP流量可达120L/h；灭菌时间1S到2min可调节变化；3.最小测试样品量：1L；4.最大处理纤维长度：25 mm，最大处理微粒直径0.8mm，可处理直径3mm以内软颗粒；5.高压热水循环系统水量：4L；循环流量：可调，最高6.0lpm；6.热水循环系统水温：最高170℃；热水循环系统加热能力：4KW；7.管式热交换器参数：换热管数量10根；直径8.1 mm；总直径15.8 mm；长度0.4 m；8.可调保温管保温时间（流量为10L/h时）：30，40，60，70，90，100，120秒。</t>
    <phoneticPr fontId="3" type="noConversion"/>
  </si>
  <si>
    <t>功能：精准移取样液参数：量程为10—100μl；100—1000μl；1000—5000μl；20—200μl；2—10μl。</t>
  </si>
  <si>
    <t>功能：纯化培养乳酸菌参数：1.采用厚度10mm的丙烯酸树脂板制造。2.工作室可放置240个90mm的培养皿（有操作空间），最多 400个90mm的培养皿（无操作空间）。3.温度范围：室温+5℃—45℃，温度均一性± 0.5℃。4.采用双气路模式。</t>
  </si>
  <si>
    <t>功能：纯化培养霉菌。参数：1.公称容积（L）：400。2.控温范围（℃）：0—65。3.温度分辨率：0.1℃。4.温度波动性（℃）：高温±0.5、低温±1。5.温度均匀性（℃）：±1。6.湿度控制范围：40—90%RH。7.额定功率（W）：2600。8.湿度波动：±3%RH。</t>
  </si>
  <si>
    <t>功能：蛋白定量以及细菌生长浓度的定量。参数：1.浓度：27,500 ng/µL BSA (IgG)， 820 (400) mg/mL。2.测量时间： 8 s。3.路径长度（公制）： 0.030 to 1.0 mm 。4.重复性：0.002 A (1.0 mm path) or 1%CV。5.样品温度 ：37°C 。6.样品体积：1µL。7.光谱带宽：≤1.8 nm 。8.波长精度：±1 nm。9.波长范围：190—850 nm。</t>
  </si>
  <si>
    <t>功能：样品预处理时通风避尘。
参数：1.排风速度：0.25—0.45m/s。2.排水压力：＞0.5Pa。3.电源：AC单相220V/50Hz。4.最大功率：600w。</t>
    <phoneticPr fontId="3" type="noConversion"/>
  </si>
  <si>
    <t>功能：饲草料粉碎打捆。
参数：1.工作幅宽：2200mm。2.甩刀数：60组，120片。3.割茬高度：≤60mm。4.成捆率：≥98％。5.收获损失率：≤5％。</t>
    <phoneticPr fontId="3" type="noConversion"/>
  </si>
  <si>
    <t>高性能信息处理系统与服务器</t>
  </si>
  <si>
    <t>高速同步多通道动态信号分析仪</t>
  </si>
  <si>
    <t>精密排种监测系统</t>
  </si>
  <si>
    <t>多功能谷物近红外分析仪</t>
  </si>
  <si>
    <t>物料特性分析仪</t>
  </si>
  <si>
    <t>质构仪</t>
  </si>
  <si>
    <t>样品、试剂低温保存柜</t>
  </si>
  <si>
    <t>涡度相关仪及能量平衡系统</t>
  </si>
  <si>
    <t>田间超高压水射流秸秆切割试验观测台</t>
  </si>
  <si>
    <t>作物蒸发蒸腾测量仪</t>
  </si>
  <si>
    <t>田间灌溉监控系统</t>
  </si>
  <si>
    <t>自走式田间作业轨迹监控系统</t>
  </si>
  <si>
    <t>田间土壤综合监测系统</t>
  </si>
  <si>
    <t>田间作业数据采集系统</t>
  </si>
  <si>
    <t>作物病虫害防治及效果监测系统</t>
  </si>
  <si>
    <t>田间土壤肥力监控系统</t>
  </si>
  <si>
    <t>土壤变异性采集分析仪</t>
  </si>
  <si>
    <t>油耗测试系统</t>
  </si>
  <si>
    <t>小麦播种计量系统（田间）</t>
  </si>
  <si>
    <t>小麦播种计量系统（小区）</t>
  </si>
  <si>
    <t>玉米精密播种计量系统</t>
  </si>
  <si>
    <t>田间测产系统</t>
  </si>
  <si>
    <t>远程遥控作物长势监控设备</t>
  </si>
  <si>
    <t>碰撞检测系统</t>
  </si>
  <si>
    <t>植物生长（根系）监测系统</t>
  </si>
  <si>
    <t>便携式激光叶面积仪</t>
  </si>
  <si>
    <t>光合作用测定系统</t>
  </si>
  <si>
    <t>农业部河北北部耕地保育农业科学观测实验站建设项目仪器设备表</t>
    <phoneticPr fontId="3" type="noConversion"/>
  </si>
  <si>
    <t>核定情况</t>
    <phoneticPr fontId="3" type="noConversion"/>
  </si>
  <si>
    <t>数量
(台/套)</t>
    <phoneticPr fontId="3" type="noConversion"/>
  </si>
  <si>
    <t>投资
(万元)</t>
    <phoneticPr fontId="3" type="noConversion"/>
  </si>
  <si>
    <t>颗粒仿真系统</t>
    <phoneticPr fontId="3" type="noConversion"/>
  </si>
  <si>
    <t>二</t>
    <phoneticPr fontId="3" type="noConversion"/>
  </si>
  <si>
    <t>（一）</t>
    <phoneticPr fontId="3" type="noConversion"/>
  </si>
  <si>
    <t>田间观测设备</t>
    <phoneticPr fontId="3" type="noConversion"/>
  </si>
  <si>
    <r>
      <t>土壤剖面CO</t>
    </r>
    <r>
      <rPr>
        <vertAlign val="subscript"/>
        <sz val="9"/>
        <rFont val="宋体"/>
        <charset val="134"/>
      </rPr>
      <t>2</t>
    </r>
    <r>
      <rPr>
        <sz val="9"/>
        <rFont val="宋体"/>
        <charset val="134"/>
      </rPr>
      <t>梯度监测系统</t>
    </r>
    <phoneticPr fontId="3" type="noConversion"/>
  </si>
  <si>
    <t>（二）</t>
    <phoneticPr fontId="3" type="noConversion"/>
  </si>
  <si>
    <t>田间监测设备</t>
    <phoneticPr fontId="3" type="noConversion"/>
  </si>
  <si>
    <t>功能：用于测量土壤固相、液相和气相三相组成比例，检测田间土壤三相变化。 
参数：1.测量范围0—100ml，最小刻度0.01ml。 2.液晶显示屏20个字符×4行。3.工作温度5—40℃。4.通讯方式：串口通讯，通讯速度19200bps。</t>
    <phoneticPr fontId="3" type="noConversion"/>
  </si>
  <si>
    <t xml:space="preserve">功能：通过对种子（化肥）—土壤—耕作部件的运动状态进行离散元仿真分析，实现其动态模拟监测。
参数：1.EDEM软件需具备Creator、Simulator、Analyst、CAD模型导入功能。2.接口：具备扩展API、EDEM与CFD软件无缝接口。3.含有多物理场数据耦合模块,支持8核并行计算。4.台式工作站:12核24行程。5.运行内存≥64G,固态硬盘≥256G,机械硬盘≥2T。6.显示器：显卡：≥16G,分辨率4K，≥24英寸。 </t>
    <phoneticPr fontId="3" type="noConversion"/>
  </si>
  <si>
    <t>功能：用于农机具触土部件与土壤作业力学性能分析、整机模拟运行等大数据处理。 
参数：1.包含2个管理节点服务器，9个计算节点服务器，1个监控节点服务器，1个数据库节点服务器，1个存储系统，3台网络交换机，3台显示器。2.每个服务器要求配置2颗8核处理器，运算速度为2.1GHz，每个处理器内存不低于32G。3.存储系统接口速率≥5Gb，磁盘容量≥40TB。交换机交换容量≥1200Gbps，转发性能≥700Mpps。</t>
    <phoneticPr fontId="3" type="noConversion"/>
  </si>
  <si>
    <t>功能：用于田间作业的机械振动、力、扭矩等物理量监测和分析。 
参数：1.通道数：4通道。2.采样频率（每通道独立A/D）：50kHz。 3.A/D精度：24位。 4.动态范围：109dBfs。 5.调理类型：程控放大、抗混叠滤波。 6.程控增益：×1、×10、×100、×1000。 7.数字信号处理：TI 200MHz 浮点DSP。 8.滤波：衰减率 &gt;140dB/oct，档位：自由设定。 9.频率误差：0.01%。 10.幅值误差：1.0%。 11.噪声：≤0.5mVRMS。12.传输接口：USB。</t>
    <phoneticPr fontId="3" type="noConversion"/>
  </si>
  <si>
    <t>功能：用于各种机械式和气力式排种器的精播、穴播及条播性能的检测。
参数： 1.试验台总长9m，输送带带宽0.7m。 2.排种性能各项指标检测精度需在99%以上。</t>
    <phoneticPr fontId="3" type="noConversion"/>
  </si>
  <si>
    <t>功能：快速测定谷物籽粒的多种品质指标，包括水分、蛋白、面筋、沉降值、脂肪、淀粉、灰分、纤维、容重等。
参数：1.光谱：重复性小于0.02nm，准确性小于0.05nm。2.波长范围：570—1100nm，波长校准采用NIST参比，结果可全部追溯到相应标准。3.仪器自动调整透射光程全自动完成检测。4.光学系统：高精度一体化光学模块设计，1024步进控制技术，确保获取高精度光谱。5.全部检测时间小于45秒／样品。6.工业级密闭设计，防尘防震。7.长寿命光源灯超过10000小时。</t>
    <phoneticPr fontId="3" type="noConversion"/>
  </si>
  <si>
    <t>功能：用于测定种子、化肥的物料特性，包括休止角、崩溃角、振实密度、松装密度、流动性指数、喷流性指数等。 
参数：1.休止角：0—90°图像法测量。 2.崩溃角：0—90°图像法测量。 3.差角：0—90°自动计算。4.平板角：0—99°（理论值）图像法测量。 5.分散角和压缩度：指数0—25自动计算。 6.空隙率：0—100%（理论值）自动计算。 7.松装和振实密度：固定体积或固定质量法。 8.均齐度和凝集度：指数0—15自动计算。</t>
    <phoneticPr fontId="3" type="noConversion"/>
  </si>
  <si>
    <t>功能：用于测量小麦、玉米、大豆等种子颗粒的硬度、弹性、破坏强度、张力、断裂强度等物性参数，为相关播种作业提供基础参数，以保证作物良好生长。 
参数：1.仪器主机单臂情况下最大力量不小于200kg。2.一台仪器主机上同时支持九种力量感应元转换，感应元可选：+/- 2，10, 25, 50, 100, 250 ,500,1000，2500牛顿等九种规格。 3.力量检测精度：优于0.015%，依据力量感应元最小感应力为0.01g。4.位移指示精度：0.0001毫米。5.主机数据采集率：16000组/秒过滤后不少于2000组/秒。</t>
    <phoneticPr fontId="3" type="noConversion"/>
  </si>
  <si>
    <t xml:space="preserve">功能：主要用于田间土壤样品、测验试剂保存。 
参数：1.有效容积：220—300升。2.输入功率/平均功率（W）：300。 3.存储温度（℃）：8—15， 双温控制。4.电压：220V。 </t>
    <phoneticPr fontId="3" type="noConversion"/>
  </si>
  <si>
    <r>
      <t>功能：非扰动原位持续测量土壤剖面CO</t>
    </r>
    <r>
      <rPr>
        <vertAlign val="subscript"/>
        <sz val="9"/>
        <rFont val="宋体"/>
        <charset val="134"/>
      </rPr>
      <t>2</t>
    </r>
    <r>
      <rPr>
        <sz val="9"/>
        <rFont val="宋体"/>
        <charset val="134"/>
      </rPr>
      <t>等参数</t>
    </r>
    <r>
      <rPr>
        <sz val="9"/>
        <rFont val="宋体"/>
        <charset val="134"/>
      </rPr>
      <t>。 
参数：1.土壤CO</t>
    </r>
    <r>
      <rPr>
        <vertAlign val="subscript"/>
        <sz val="9"/>
        <rFont val="宋体"/>
        <charset val="134"/>
      </rPr>
      <t>2</t>
    </r>
    <r>
      <rPr>
        <sz val="9"/>
        <rFont val="宋体"/>
        <charset val="134"/>
      </rPr>
      <t>测量：测量范围0—5000ppm、0—7000ppm、0—10000ppm、0—20000 可选，精度±1.5%，响应时间30s。 2.标准配置为3层（SCG—3）土壤剖面CO</t>
    </r>
    <r>
      <rPr>
        <vertAlign val="subscript"/>
        <sz val="9"/>
        <rFont val="宋体"/>
        <charset val="134"/>
      </rPr>
      <t>2</t>
    </r>
    <r>
      <rPr>
        <sz val="9"/>
        <rFont val="宋体"/>
        <charset val="134"/>
      </rPr>
      <t>土壤水分和土壤温度监测。 3.荧光光纤O</t>
    </r>
    <r>
      <rPr>
        <vertAlign val="subscript"/>
        <sz val="9"/>
        <rFont val="宋体"/>
        <charset val="134"/>
      </rPr>
      <t>2</t>
    </r>
    <r>
      <rPr>
        <sz val="9"/>
        <rFont val="宋体"/>
        <charset val="134"/>
      </rPr>
      <t>测量技术，高稳定性、零氧耗，响应时间5秒，测量范围0—50%，精度优于0.4%。 4.标配16通道数据采集器。</t>
    </r>
    <phoneticPr fontId="3" type="noConversion"/>
  </si>
  <si>
    <t>功能：利用超高压水射流切割作物秸秆及土壤，确定不同作物秸秆切断压力、水射流缓解土壤压实能力及后续还田效应。 
参数：1.动力源：柴油机提供动力，＞50匹。 2.最大排水量：≥7.9L/min。 3.单增加器，最高输出压力≥430MPa 4.水刀头订制保护装置，满足田间作业要求，喷嘴宝石口径：0.25/0.3/0.35mm。 5.纯水切割缝隙：0.15—0.3mm。 6.进口电子器件及换向机构（24V）。 7.依靠风机冷却，可24小时长期运行。 8.远程控制系统，实时监控出口压力，误差≤0.5Mpa。</t>
    <phoneticPr fontId="3" type="noConversion"/>
  </si>
  <si>
    <r>
      <t>功能：通过连续检测空气温度、相对湿度、露点、风速风向、雨量、太阳辐射来计算ET</t>
    </r>
    <r>
      <rPr>
        <sz val="9"/>
        <rFont val="宋体"/>
        <charset val="134"/>
      </rPr>
      <t>,</t>
    </r>
    <r>
      <rPr>
        <sz val="9"/>
        <rFont val="宋体"/>
        <charset val="134"/>
      </rPr>
      <t>实现水分蒸腾蒸发的监测。 
参数：1.通过连续检测空气温度、相对湿度、露点、风速风向、雨量、太阳辐射来计算ET。 2.测量精度：风速±5%，风向±4°，温度±0.6℃，相对湿度±3%，露点±2℃。 3.太阳辐射波长范围300—1000nm。测量范围 1—1250W/m</t>
    </r>
    <r>
      <rPr>
        <vertAlign val="superscript"/>
        <sz val="9"/>
        <rFont val="宋体"/>
        <charset val="134"/>
      </rPr>
      <t>2</t>
    </r>
    <r>
      <rPr>
        <sz val="9"/>
        <rFont val="宋体"/>
        <charset val="134"/>
      </rPr>
      <t>。精度±5%。 4.可存储8000组以上数据。 5.电池供电，可连续工作12个月。</t>
    </r>
    <phoneticPr fontId="3" type="noConversion"/>
  </si>
  <si>
    <t>功能：农业生产精确灌溉过程中精确的监测与控制田间水分，自动记录相关数据变化过程。 
参数：1.平移式喷灌机灌溉面积：50亩。 2.灌溉均匀度：≥95%。 3.互联网远程智能编程控制、监测、警示系统。4.水肥一体化系统。 5.土壤商情监控系统。 6.导航系统。 7.车体及末端自动停机回车系统；柴油发电供电系统。8.灌溉率：≥98%。 9.喷头：≤60个。10.需水量：60吨/小时。</t>
    <phoneticPr fontId="3" type="noConversion"/>
  </si>
  <si>
    <r>
      <t>功能：用于实时监控机具作业轨迹,记录田间作业状态和位置等相关数据</t>
    </r>
    <r>
      <rPr>
        <sz val="9"/>
        <rFont val="宋体"/>
        <charset val="134"/>
      </rPr>
      <t>,</t>
    </r>
    <r>
      <rPr>
        <sz val="9"/>
        <rFont val="宋体"/>
        <charset val="134"/>
      </rPr>
      <t>调控机具作业路径，提升农田作业质量。 
参数：1.系统控制精度≤2.5cm。 2.结合垄±2.5cm。 3.移动基站信号传输距离≥5km，固定基站信号传输距离≥30km。</t>
    </r>
    <phoneticPr fontId="3" type="noConversion"/>
  </si>
  <si>
    <t>功能：通过现代化手段进行农机作业的综合统计管理，监测农机具作业过程、面积、深度等参数。
参数：1.Web平台系统和PAD/手机APP/微信远程平台。2.通过农机监测终端，利用GPS/北斗定位技术，对农机实时位置进行追踪，误差小于1米。3.监测农机种类≥2种，配套旋耕机等农机具。</t>
    <phoneticPr fontId="3" type="noConversion"/>
  </si>
  <si>
    <t>功能：用于田间监控设备检测与机具作业数据采集。 
参数：1.CAN总线数据记录：比特率：40—1000 kbps，温度范围：-10—85℃，通道5。 2.手持式示波 模拟带宽200MHz，采样率5gs/S，通道4，6英寸彩色液晶显示器。 3.频谱分析：全数字中频技术，频率范围9 kHz至7.5 GHz，显示平均噪声电平—161dBm，全幅度精度。</t>
    <phoneticPr fontId="3" type="noConversion"/>
  </si>
  <si>
    <t>功能：具有驾驶辅助、喷杆控制、变量喷雾、雾滴检测、喷嘴流量检测、应用地图、GPS定位、喷嘴故障显示、喷雾轨迹识别等功能，用于监测与防治试验用地作物病虫害等危害，实现作物保育。 
参数：1.隔膜泵：液泵流量65.5—70.5 L/min可调。 2.作业速度和面积监测精度：≥95%。 3.药箱容积：≥750L。 4.射流搅拌。 5.轮距1800—2400mm可调。 6.全液压转向系统，静液压行车制动。 7.三级过滤（加药口、液泵前、喷头处）。 8.喷幅：≥11m，配置进口喷头≥24个，3号喷嘴110°扇形。</t>
    <phoneticPr fontId="3" type="noConversion"/>
  </si>
  <si>
    <t>功能：根据不同生长时期的作物肥料需求，进行变量施肥，实时显示施肥轨迹和已施肥覆盖面。 
参数：1.包含控制器、称重模块、称重传感器、GPS天线、接收器、显示器。 2.自动调整排肥口大小，以适应拖拉机的速度和肥料流的特性。3.称重控制施肥，保证变量施肥的高准确性。 4.显示器可显示撒播轨迹和已撒播覆盖面，防止重播、漏播。5.容积：≥2800L。 6.双圆盘离心式撒肥，最大撒肥速率≥70 L/min。 7.撒肥宽度范围：12—36米。</t>
    <phoneticPr fontId="3" type="noConversion"/>
  </si>
  <si>
    <t>功能：即时显示电导率值、光谱反射及田间土壤自动化采样，采样土壤用于N、P、K等土壤成分测试，为后期的土壤管理，以及水肥的施用提供依据。
参数：1.OpticMapper双波段VIS—NIR传感器，原位测绘土壤表层光谱反射：波段数量：2，可见光波长：660nm，近红外波长：940nm，光谱检测器：5.76mm光敏二极管。OM测量深度：38—76mm，军工级防水接口。2.双层土壤电导率测绘，可形成0—45cm的表层土壤电导测绘图和深度为0—91cm土壤剖面电导测绘图。 3.数据采集器与软件：即时显示EC值及光谱反射，并将地理位置信息（经纬度）及测量值下载到计算机上并自动制作二维分布图（光谱反射需经由Veris数据处理中心进行处理分析形成SOM值）。4.拖挂平台：测量速度：≥18km/hr。5.动力机械：额定功率≥80马力。6.田间土壤自动化采样系统：取样深度≥1米，深度自动控制，液压打击锤打击1700次/分钟。</t>
    <phoneticPr fontId="3" type="noConversion"/>
  </si>
  <si>
    <t>功能：监测和记录田间作业过程中的油耗数据。 
参数：1.既可以单独进行常规动力性，制动性等测试，又可以记录和采集整个测试过程中的油耗数据。 2.GPS数据采集系统，具有CAN总线、RS—232串口、USB等接口，支持SD卡，模拟量和数字量速度输出，数字输入/输出，OLED屏幕显示。 3.采样频率≥20Hz ，测试速度最小范围：0.1—1600Km/h，分辨率：0.01Km/h。 4.距离精度：0.05%，时间分辨率：0.01秒，时间精度：0.01秒。</t>
    <phoneticPr fontId="3" type="noConversion"/>
  </si>
  <si>
    <t>功能：对播种机的各项性能进行实时监测，实现小麦播种的全方位监控功能。 
参数：1.播种作业速度和面积监测精度：≥95%。 2.播种总数监测精度：≥95%。 漏播监测精度：≥97%。漏播停车响应时长：≤1.5s。 3.播种深度范围：20—60mm。 4.播种行数12行，每行均能监测。 5.配套动力：11—37KW。 6.基本行距：150mm。7.工作效率：10—15亩/小时。</t>
    <phoneticPr fontId="3" type="noConversion"/>
  </si>
  <si>
    <t xml:space="preserve">功能：主要用于小麦播种的种量计量、播种参数记录与监控，提高试验小区准确性和精确性，为田间试验基础数据搜集提供条件。 
参数：1.计量精确度：99.9%。 2.可识别种子直径：0.5mm—18mm。3.种子计量时间：谷物类≥1000粒/12s。4.控制PDS—E系统，旋转控制和漏斗时间控制。 5.小区长度可调，行距160—300mm可调，播种深度30—50mm可调，最小区间道长度为300mm。 </t>
    <phoneticPr fontId="3" type="noConversion"/>
  </si>
  <si>
    <t>功能：主要用于种管状态监测、排种轴转速测量、地速测量、作业面积测量。 
参数：1.行驶速度&lt;10公里/小时情况下，系统监控准确率99.99%，种子监测精度1mm。 2.实际播种量实时显示，当与额定值出现差异超过一定值时警告并显示播种单元编号及实际值。3.光感监控传感器诊断功能，传感器断开或损坏时，系统能显示相应传感器。播种行数4行，每行均能监控。4.行距区间45—80cm可调。播种单体仿行控制。液压驱动播种装置，电机驱动施肥装置。</t>
    <phoneticPr fontId="3" type="noConversion"/>
  </si>
  <si>
    <t>功能：有效监测植物农田的病虫害情况，并实时反馈作物病虫害区域，以及作物生长的实际情况，以便进行病虫害的防治与作物管理。 
参数：1.标配A3 Pro飞控。 2.悬停精度（P—GPS）垂直：±0.5 m，水平：±1.5 m。最大旋转角速度：俯仰轴：300°/s，航向轴：150°/s。 3.CMOS，1/2.33 。最大像素：1276万，有效像素：1240万镜头，3.5倍光学变焦镜头，22—77mm 等效 F2.8（广角）—F5.2（长焦），FOV 92°（广角）—35°（长焦），图像分辨率 4：3L：12M，4000x300016：9L：9M，4000x2250，视频分辨率 UHD：4K。</t>
    <phoneticPr fontId="3" type="noConversion"/>
  </si>
  <si>
    <t>功能：用于检测作业机具的振动情况，以便于机具的改进与优化。 
参数：1.最大承受碰撞力：450G。 2.采样频率：488Hz—5000Hz。 3.使用温度范围：-29℃—60℃。 4.电池：6VDC NiMH电池。 5.响应频率：5Hz—3kHz。</t>
    <phoneticPr fontId="3" type="noConversion"/>
  </si>
  <si>
    <t>功能：主要用于监测分析细根长、直径、面积、总长、总面积、平均直径、数量及生物量、寿命、周转率等，并能够监测分析根毛及菌根生理生态和动态。 
参数：1.NTSC制式彩色摄像头。 2.I—CAP图像采集软件（带加密狗）。 3.系统内置UV紫外光源系统，紫外光源的为双侧照明模式。 4.定位手柄：≥2.2米套筒式，带定位孔。 5.电源：12伏便携充电电池可使用≥8小时，含电池背包。 6.测管直径≤50.8mm，长度≥6英尺。</t>
    <phoneticPr fontId="3" type="noConversion"/>
  </si>
  <si>
    <t>功能：主要用于快速、精确、无损地在野外测量植物叶面积及其相关参数。
参数：1.基本要求：独立的图像显示，高分辨率0.065mm2，对测量叶片无损伤。 2.扫描速度：＞20mm/s。 3.精度：长，宽+/-1%，面积+/-2%，周长+/—5%。 4.最大测量宽度≥103mm，最大测量长度≥2m。 5.内存：≥256kB RAM，至少2000组数据。</t>
    <phoneticPr fontId="3" type="noConversion"/>
  </si>
  <si>
    <t>功能：用于灭菌操作。
参数：1.锅体内径：1200㎜。2.锅内容积：4.2立方米。3.生产能力：3168罐/锅次（6120罐头计）。4.杀菌蓝数量：4只。5.工作压力：≤0.35MPa。6.工作温度：≤142℃。7.循环水量：150立方米/小时。8.工作蒸汽压力：0.5MPa。9.冷却水压力：0.3—0.4MPa。10.压缩空气压力：0.5—0.7Mpa</t>
    <phoneticPr fontId="3" type="noConversion"/>
  </si>
  <si>
    <t>功能：可以有效快速的记录各个个体的信息，更能准确的进行实验以及定量分析。
参数：1.硬件配置：科学级高分辨率黑白CCD摄像头，计算机工作站，彩色照片打印机。2.软件功能：适用于人、动物和植物等各种不同生物的染色体核型分析；可根据用户要求输入稀有物种（包括动物和植物）的染色体模式图。3.分析系统；可进行明场下（光学显微镜）及暗场下（荧光显微镜）各种带型（G带、R带和Q带）的全自动染色体核型分析；可全自动进行染色体核型分析；可进行多视野图像连续捕获和拼接； 自动记录每一分析步骤，保存原始图像以备查询； 软件具有自我学习功能和自动记录功能。</t>
    <phoneticPr fontId="3" type="noConversion"/>
  </si>
  <si>
    <t>核定概算</t>
    <phoneticPr fontId="3" type="noConversion"/>
  </si>
  <si>
    <t>通信电缆</t>
    <phoneticPr fontId="3" type="noConversion"/>
  </si>
  <si>
    <t>项目建设管理费</t>
    <phoneticPr fontId="3" type="noConversion"/>
  </si>
  <si>
    <t>近红外分析仪</t>
  </si>
  <si>
    <t>高性能海量信息处理系统与服务器</t>
  </si>
  <si>
    <t>养殖环境立体监测设备</t>
  </si>
  <si>
    <t>光声谱多气体监测仪</t>
  </si>
  <si>
    <t>电化学工作站</t>
  </si>
  <si>
    <t>动物节律数据分析仪</t>
  </si>
  <si>
    <t>动物行为观测记录系统</t>
  </si>
  <si>
    <t>宏微观遗传分析工作站</t>
  </si>
  <si>
    <t>自动气象站</t>
  </si>
  <si>
    <t>空盒气压表</t>
  </si>
  <si>
    <t>通风干湿表</t>
  </si>
  <si>
    <t>母猪智能管理系统</t>
  </si>
  <si>
    <t>种猪自动化测定仪</t>
  </si>
  <si>
    <t>半自动定氮仪</t>
  </si>
  <si>
    <t>多维清醒动物光学成像工作站</t>
  </si>
  <si>
    <t>手术室系统</t>
  </si>
  <si>
    <t>犊牛精料饲喂站</t>
  </si>
  <si>
    <t>防疫消毒打药机</t>
  </si>
  <si>
    <t>犊牛初乳厨房</t>
  </si>
  <si>
    <t>其它</t>
  </si>
  <si>
    <t>农业传感器在线测试系统</t>
  </si>
  <si>
    <t>智能孵化系统</t>
  </si>
  <si>
    <t>自动投喂系统</t>
  </si>
  <si>
    <t>能量平衡系统</t>
  </si>
  <si>
    <t>奶牛自动采食监控装置</t>
  </si>
  <si>
    <t>犊牛半体称</t>
  </si>
  <si>
    <t>精细养殖数据监控与展示系统</t>
  </si>
  <si>
    <t>指标
(元)</t>
    <phoneticPr fontId="3" type="noConversion"/>
  </si>
  <si>
    <t>核准概算</t>
    <phoneticPr fontId="3" type="noConversion"/>
  </si>
  <si>
    <t>功能：用于畜牧产品内部品质进行快速无损检测。
参数：1.波段：900-1700nm。2.光谱分辨率：5nm。3.狭缝：30μm；有效狭缝长度：9.6mm。4.分光类型：体相全息透射光栅；接口：C-Mount；数值孔径：F/2.0。5.总通光效率：＞50%；杂散光：＜0.5%。6.探测器：深度制冷MCT；像素：320×256。7.镜头焦距：30mm；FOV：约16°。8.平整滤波器。9.数据采集与处理软件。</t>
    <phoneticPr fontId="3" type="noConversion"/>
  </si>
  <si>
    <t>动物生理信号遥测系统</t>
    <phoneticPr fontId="3" type="noConversion"/>
  </si>
  <si>
    <t>功能：对动物的行为特征进行观测记录。
参数：1.扫描时间：1—60妙。2.频率范围：4MHz（140—220MHz）。3.频道间隔：1kHz。4.噪音：低于3dB。5.频率稳定性：±1kHz（－20℃—50℃）。6.频道选择：自动扫描并具记忆功能。7.大小：宽10.6cm，长16.5cm，高6.5cm；重700g。8.工作温度：－20℃—50℃。</t>
    <phoneticPr fontId="3" type="noConversion"/>
  </si>
  <si>
    <t>功能：用于对种猪养殖的自动化测定。
参数：1.每个测定站测定猪数量：12—15头。2.每套系统可控制测定站数目：128个。3.饲料计量精度：+/-10克。4.投料范围：100—800克。5.体重计量精度：+/-100克。6.称重范围：30—170千克。7.RFID读卡识别率：99%。8.工作距离：10cm—20cm。</t>
    <phoneticPr fontId="3" type="noConversion"/>
  </si>
  <si>
    <t>功能：畜牧场的防疫杀毒，为奶牛提供清洁舒适的生存环境，降低奶牛的发病率。
参数：1.配套动力：四冲程7.5HP；2.流量：40—60L/min；3.转速：600—900r/min；4.工作压力：2.0—3.5MPa；5.射程：15—25m。</t>
    <phoneticPr fontId="3" type="noConversion"/>
  </si>
  <si>
    <t>功能：用于智能化孵化。
参数：1.总容鸡蛋量：88枚。2.控温精度：≤±0.1℃。</t>
    <phoneticPr fontId="3" type="noConversion"/>
  </si>
  <si>
    <t>功能：用于鸡场的自动化投喂。
参数：1.型号：H型3层。2.规格：笼内宽度230mm，10位1组，笼长2300mm，宽1400mm。3.特性：采用低压电瓶为电源，直流电机为动力，行走部分由传动轴，行走轮，转向轮等部分组成。</t>
    <phoneticPr fontId="3" type="noConversion"/>
  </si>
  <si>
    <t>功能：用于自动记录奶牛采食情况。
参数：1.存放量：20kg。2.1组牛颈架安装2个采食槽。3.配套设施：采食系统中心机房1间，约30㎡左右；牧场提供380V电压电源至中心机房。</t>
    <phoneticPr fontId="3" type="noConversion"/>
  </si>
  <si>
    <r>
      <t>功能：通过多种参数同时检测的在线监测功能，有效解决畜舍环境信息全方位监测问题。
参数：1.固定检测：温度、湿度、光照度、NH</t>
    </r>
    <r>
      <rPr>
        <vertAlign val="subscript"/>
        <sz val="9"/>
        <rFont val="宋体"/>
        <charset val="134"/>
      </rPr>
      <t>3</t>
    </r>
    <r>
      <rPr>
        <sz val="9"/>
        <rFont val="宋体"/>
        <charset val="134"/>
      </rPr>
      <t>、H</t>
    </r>
    <r>
      <rPr>
        <vertAlign val="subscript"/>
        <sz val="9"/>
        <rFont val="宋体"/>
        <charset val="134"/>
      </rPr>
      <t>2</t>
    </r>
    <r>
      <rPr>
        <sz val="9"/>
        <rFont val="宋体"/>
        <charset val="134"/>
      </rPr>
      <t>S、CO</t>
    </r>
    <r>
      <rPr>
        <vertAlign val="subscript"/>
        <sz val="9"/>
        <rFont val="宋体"/>
        <charset val="134"/>
      </rPr>
      <t>2</t>
    </r>
    <r>
      <rPr>
        <sz val="9"/>
        <rFont val="宋体"/>
        <charset val="134"/>
      </rPr>
      <t>、CH</t>
    </r>
    <r>
      <rPr>
        <vertAlign val="subscript"/>
        <sz val="9"/>
        <rFont val="宋体"/>
        <charset val="134"/>
      </rPr>
      <t>4</t>
    </r>
    <r>
      <rPr>
        <sz val="9"/>
        <rFont val="宋体"/>
        <charset val="134"/>
      </rPr>
      <t>和风压。2.</t>
    </r>
    <r>
      <rPr>
        <sz val="9"/>
        <rFont val="宋体"/>
        <charset val="134"/>
      </rPr>
      <t>通讯方式：GPRS。3.预热时间：30s。4.数据刷新：10s。5.适用温度：-20℃—50℃。6.适用压力：大气压±10%。7.适用湿度：15%—90%RH（相对湿度）、非凝结。8.工作电源：AC220V，50HZ。9.功耗：平均280mA，峰值450mA。</t>
    </r>
    <phoneticPr fontId="3" type="noConversion"/>
  </si>
  <si>
    <t>功能：用于测量及调节养殖舍内的湿度。
参数：1.环境温度：可在-10℃—45℃的环境下正常工作。2.湿度测量范围：10%RH—100%RH。3.温度表的测量范围：-36℃—46℃。4.温度表刻度的最小分度值0.2℃。5.风器开动后温度表球部周围的通风速度：在第4min钟末：＞2.5m/s，在第6min钟末：＞2.2m/s。6.通风速度的变化：＜0.2m/s。7.通风器的全部作用时间：＞9min。</t>
    <phoneticPr fontId="3" type="noConversion"/>
  </si>
  <si>
    <t>功能：用于在动物清醒状态下进行光学成像。
参数：1.照相机特性：传感器：加强型CCD，镜头：24mm,f/1.4—22。2.运行温度：-25℃。3.性能特性：检测波长范围：370—900nm，时间分辨率：23ms，视野范围：最小3.4×2.8mm、最大25.5×18cm。4.光源：150W卤素灯，荧光：多种波长可选。5.滤光片：激发光滤光片：450—750nm，发射光滤光片：6个。6.动物操作：气体麻醉。7.加热平台：25℃—45℃。8.软件系统要求：操作系统：Windows XP/7</t>
    <phoneticPr fontId="3" type="noConversion"/>
  </si>
  <si>
    <t>功能：用于对动物进行手术。
参数：1.材质：优质的医用不锈钢304材料。2.工作条件:在环境温度0—40℃，相对湿度10%—85%；温度：华氏68—73度（20—23℃；99年17—24℃）； 相对湿度：30%—60%； 空气交换：每小时最少换气15次，最少3次为户外换气。</t>
    <phoneticPr fontId="3" type="noConversion"/>
  </si>
  <si>
    <t>功能：对循环水水体和空气环境进行增温并保障重要设备负荷供电。
参数：1.需要保障集热区域面积在200㎡左右，供应养殖水体第一热源，部分分担环境温度调控，保持养殖总水体量在较低功耗下保持在舒适的18—30℃水温；同时需求电力在2KW以内，效率在80%以上。2.供应核心循环水装备等重要负荷的UPS不间断电源，功率保障在20KW装机以上。3.具有组合最优调控策略，可根据养殖体量灵活调节水体水温和环境温度在18℃—35℃之间，灵活切换重要负荷电功率，始终使太阳能供电供热系统的功率转化在80%以上。4.换热方式需要高效率换能器，保障换热效率在80%以上，安装方便灵活。</t>
    <phoneticPr fontId="3" type="noConversion"/>
  </si>
  <si>
    <t>功能：鱼菜共生植物部分的生长调控场所。
参数：1.包括深液流，浅液流，立柱培，气雾培等模块，种植面积在500㎡以上；2.每种种植方式都有独立调控和并行管路投切进主循环系统，入水管路可以提供增压，压力在2—4bar中间可调节，栽培液位在10—30cm深度可调节，水体气雾可以雾化，压力在&lt;8bar，有UPS保障。3.深液流深度在35cm左右，宽度在80cm—100cm，保障密封和高差可调节。4.浅液流深度在20cm左右，宽度在30cm左右，保障密封和高差可调节，同时要有保湿保水材料衬底。5.立柱培用跌落水流方式栽培，管径200mm—250mm，高度3m以下，保障密封和调节供水流量5—10L/min。6.气雾培用金字塔结构，宽度80cm—100cm，高度3m以内，长度可以定制，设置观察窗（两侧），采收板（80cm宽），雾化管路和喷头，集水槽等，其中雾化器功耗要低，每组控制在100w以内，有UPS保障，保障时间在2h以上。</t>
    <phoneticPr fontId="3" type="noConversion"/>
  </si>
  <si>
    <t>功能：测量估算养殖环境下平均生物量、鱼的大小以及重量等级的信息。
主要参数：1.运行温度：—35℃—+40℃；储存温度：—15℃—+45℃；储存湿度：20%—80%相对湿度，不结露；国际防护等级认证：IP66控制舱；功率：230V~50Hz。2.舱内加热器：—舱内低于+5℃开启；—舱内高于+15℃开启；3.最大水深25m；线缆：直径13.9mm，长25m，最小静态弯曲半径125mm，最小动态弯曲半径181mm。</t>
    <phoneticPr fontId="3" type="noConversion"/>
  </si>
  <si>
    <t>功能：实现水产养殖设备智能优化控制、精细化喂养、疾病防控、车间管理数字化管理。
参数：1.由三个系统组成，包括池塘养殖精准管控系统、循环水养殖精准管控系统、鱼菜共生精准管控系统。2.集成设备运行状态监测数据、水质监控物联网数据、鱼菜共生精准测控数据，精准控制执行器设备，加热器、植物生长灯、进料器、水和氧气泵， 可以根据传感器和/或用户设定的条件来启动或关闭。3.实现水资源、能源、养分的优化模型, 鱼类和作物生长预测、监测和预警 (质量、健康等)，远程诊断的专家系统，成本效益分析等。</t>
    <phoneticPr fontId="3" type="noConversion"/>
  </si>
  <si>
    <t>功能：实现养殖水质主要参数快速实时检测，为传感器校正测试提供支撑。
参数：1.分光光度计模块：波长范围320—1100nm；波长准确度±1.5nm(波长范围在340—900nm)；光谱带宽5nm；数据存储2000组测量值；预置程序＞240个；操作环境10—40°C，最大80%的湿度，无冷凝；波长校准自动校准；读数模式透光率（%），吸光度和浓度；2.消解器模块：功率输入：单加热区，115V、300VA，230V、450VA；双加热区：115V、600VA，230V、900VA；存储温度—40—+60℃；操作温度10—45℃；操作湿度90%（无冷凝）；仪器量程温度：37—165℃。</t>
    <phoneticPr fontId="3" type="noConversion"/>
  </si>
  <si>
    <t>功能：进行水产养殖无线传感器网络实验、测试。
参数：1.无线模块：2.4 GHz IRIS OEM、MICAz OEM无线模块，2.4 GHz IRIS OEM 参考设计板，2.4 GHz MICAz 处理器/射频板，868/916 MHz处理器/射频板，IEEE 802.15.4 TelosB 节点，433 MHz Cricket Mote平台。2.传感器/数据采集板：带有光、温湿度、气压及GPS传感器。3.网关：串行PC网关，USB PC网关，以太网PC网关，嵌入式无线传感网络网关（Ethernet, USB2.0）。4.开发套件：MICA2 专业套件—868/916MHz，MICAz 专业套件—2.4GHz；IRIS专业套件—2.4GHz，MICA2 Cricket开发套件—433MHz，Imote2.Builder—无线传感器网络开发平台。</t>
    <phoneticPr fontId="3" type="noConversion"/>
  </si>
  <si>
    <t>功能：根据养殖品种及养殖环境多尺度理化因子进行精准变量饲喂，实现投喂效率最大化。
参数：1.每套系统可以根据用户需求供多个养殖池使用，可以供3个养殖池分时分段使用。2.风机功率：15kW（可配7.5/11kW），装机总功率：15.6kW。3.饲料规格：1—12，最远投喂距离：600m，600米时最大投喂速度：10kg/min，300米时最大投喂速度：20kg/min，饵料播撒直径：4—12m，饵料喷撒距离：2—6m，投喂饵料重量平均误差控制在3%以内。4.可现场、远程互联网及手持终端进行监控及操作，可以通过互联网对投喂历史数据进行远程查看分析。</t>
    <phoneticPr fontId="3" type="noConversion"/>
  </si>
  <si>
    <t>功能：鱼菜共生空气循环实验和蘑菇栽培场所。
参数：1.蘑菇栽培面积20—50㎡，功耗2kw以内。2.综合保障温度18—50℃，湿度40%—90%，CO2浓度在10000ppm以下。3.喷淋管路系统能过滤，加压（&lt;6bar），均匀雾化。4.蘑菇种植方式为双层栽培架，宽度1.5m左右，层高50—80cm，长度可定制，下方挖建有同规格鱼池，深度在50cm以内，并配套有水循环管路。</t>
    <phoneticPr fontId="3" type="noConversion"/>
  </si>
  <si>
    <t>功能：进行水产品应激生理状态检测，为研究环境胁迫提供数据支撑。
参数：1.检测系统及平台能够完成不同胁迫条件下水产品应激反应的白细胞五分类等不少于29项参数（含WBC、RBC、PLT彩色直方图）生理指标测试。2.每次采样低于20μl血、预稀释末梢血 20ul；抗凝全血 9.6ul。3.整体测试速度不低于60样本/小时，可连续24小时开机，具有自动休眠及唤醒功能。4.检测系统及平台具有自动数据传输、储存与定量分析功能。5.系统能够自动储存12000份含有三个直方图的全部结果，分析相对偏差小于2%。6.检测系统及平台具有L—J图、X、SD及CV%等多功能质量控制方式。</t>
    <phoneticPr fontId="3" type="noConversion"/>
  </si>
  <si>
    <t>功能：进行精准渔业大数据信息深度学习，数据挖掘，仿真模拟。
参数：1.cpu需主频3.0GHZ以上，三级缓存大于等于20M,CPU数量大于等于2。2.主板：支持DDR4内存，支持多CPU，多GPU，数量为1。3.内存，需要DDR4内存，总容量为128G。4.SSD,单碟容量2TB，数量为2。5.GPU需NVIDIA TITAN X 12G Pascal或1080ti,数量为4。6.电源额定功率大于1500W。</t>
    <phoneticPr fontId="3" type="noConversion"/>
  </si>
  <si>
    <t>精准农业技术集成科研基地（渔业）建设项目仪器设备表</t>
    <phoneticPr fontId="3" type="noConversion"/>
  </si>
  <si>
    <t>加工实验室改造</t>
  </si>
  <si>
    <t>数据工作站</t>
  </si>
  <si>
    <t>离子淌度四极杆-飞行时间高分辨液质联用仪</t>
  </si>
  <si>
    <t>高分辨显微共聚焦拉曼光谱仪</t>
  </si>
  <si>
    <t>全自动微生物鉴定及药敏分析系统</t>
  </si>
  <si>
    <t>高效液相色谱仪</t>
  </si>
  <si>
    <t>果蔬汁冷藏展示模拟系统</t>
  </si>
  <si>
    <t>制备型液相色谱</t>
  </si>
  <si>
    <t>体外模拟消化系统</t>
  </si>
  <si>
    <t>工艺设备</t>
  </si>
  <si>
    <t>连续式毛刷清洗机</t>
  </si>
  <si>
    <t>切分机</t>
  </si>
  <si>
    <t>漂烫机</t>
  </si>
  <si>
    <t>低温隔氧榨汁机</t>
  </si>
  <si>
    <t>带式榨汁机</t>
  </si>
  <si>
    <t>裹包式榨汁机</t>
  </si>
  <si>
    <t>冷打浆机</t>
  </si>
  <si>
    <t>酶解罐</t>
  </si>
  <si>
    <t>卧式离心机</t>
  </si>
  <si>
    <t>板框式压滤机</t>
  </si>
  <si>
    <t>冷冻浓缩机</t>
  </si>
  <si>
    <t>自主研究和创制</t>
  </si>
  <si>
    <t>均质机</t>
  </si>
  <si>
    <t>胶体磨</t>
  </si>
  <si>
    <t>发酵罐(500L)</t>
  </si>
  <si>
    <t>发酵罐(50L)</t>
  </si>
  <si>
    <t>无菌灌装系统</t>
  </si>
  <si>
    <t>液氮加注机</t>
  </si>
  <si>
    <t>低温等离子杀菌设备</t>
  </si>
  <si>
    <t>射频杀菌设备</t>
  </si>
  <si>
    <t>脉冲紫外杀菌设备</t>
  </si>
  <si>
    <t>超高温/高温短时系统</t>
  </si>
  <si>
    <t>果蔬制汁加工技术集成科研基地建设项目概算核准表</t>
    <phoneticPr fontId="3" type="noConversion"/>
  </si>
  <si>
    <t>核定概算</t>
    <phoneticPr fontId="3" type="noConversion"/>
  </si>
  <si>
    <t>核定情况</t>
    <phoneticPr fontId="3" type="noConversion"/>
  </si>
  <si>
    <t>功能：用于整理、分析收集的果蔬原料制汁特性与营养成分信息。
参数：1.配备服务器TD350 E5-2640V4，内存16G×4（16个内存插槽）。2.硬盘：1T（SATA 3.5寸 7200转）×5，阵列卡：R110iraid0/，1个DVD，双口千兆网卡。3.550 W单电源，键盘和鼠标。</t>
    <phoneticPr fontId="3" type="noConversion"/>
  </si>
  <si>
    <t>功能：对果蔬原料进行杀青、护色、去杂味等
参数：1.处理能力1T/H。2.采用SUS304不锈钢材质，输送网带匀速变频可调，输送采用食品级不锈钢网带输送，可根据漂烫温度自动调节蒸汽，确保充分均匀预煮。3.设备箱体选用SUS304不锈钢板制作，带保温层，内置蒸汽管道1套。</t>
    <phoneticPr fontId="3" type="noConversion"/>
  </si>
  <si>
    <t>功能：一次性完成破碎、取浆、排渣工序，能够提高制汁效率和品质。
参数：1.处理能力：500 kg/h（以苹果计）。2.采用SUS304 不锈钢材质。3.整机设备由螺旋输送、破碎、打浆装置合成，配有清洗装置。4.螺旋喂料功率：2.2 kW；主机功率：22 kW；设备外形尺寸：3000×1100×1350 mm。5.主要配件含一个缓存罐和一台螺杆泵。</t>
    <phoneticPr fontId="3" type="noConversion"/>
  </si>
  <si>
    <t>功能：将果胶等物质酶解后去除。
参数：1.500L*2，单层罐。2.SUS304 材质。3.CIP 清洗喷头，带搅拌，可调支脚。4.配有：密闭人孔，数显温度表，呼吸帽，防涡流板，压力变送；（含一台离心泵）。</t>
    <phoneticPr fontId="3" type="noConversion"/>
  </si>
  <si>
    <t>功能：用于浆果、仁果等各类果蔬原料的制汁
参数：1.处理能力：500kg/h。2.主体采用SUS304 不锈钢材质，符合食品卫生标准。3.连续全自动工作。4.气囊控制榨带的张紧、纠偏、加压，变频调速。5.带宽：500 mm。6.出汁率（以新鲜苹果计）：≥70%；最大工作压力：≤0.4 MPa；主功率：2.2 kW。7.含带式榨汁机系统，水筛、收集槽、高压泵、小的输渣机。</t>
    <phoneticPr fontId="3" type="noConversion"/>
  </si>
  <si>
    <t>功能：果蔬制汁/浆过程中汁渣分离。
参数：1.产能：约500kg/h（视物料情况）。2.转鼓外径（法兰最大处）：230mm；转鼓内径：约186mm；转鼓转速：5200r/min；转鼓有效长度：约744mm。3.螺旋型式。4.电机功率： 5.5KW+3KW 。</t>
    <phoneticPr fontId="3" type="noConversion"/>
  </si>
  <si>
    <t>功能：果蔬汁的固液分离。
参数：1.过滤面积：2m2；过滤板外形尺寸：420×420×50 mm。2.滤饼厚度：25 mm；滤室容积：32 L；滤板数量：8 个；滤框数量：25 个。3.过滤工作压力：0.5mpa；活塞有效行程：170mm。4.机架材质：碳钢，50mm 矩钢板。5.过滤板材质：增强聚丙烯（PP）。</t>
    <phoneticPr fontId="3" type="noConversion"/>
  </si>
  <si>
    <t>功能：发酵果蔬汁。
参数：1.不锈钢材质。2.有效容积：500 L；罐壁厚：2-3mm。3.内胆抛光，外表哑光。4.含CIP 喷淋装置，360°固定清洗喷淋球，高低液位传感器，密封人孔，呼吸器，取样阀（含离心泵一台）。</t>
    <phoneticPr fontId="3" type="noConversion"/>
  </si>
  <si>
    <t>功能：发酵果蔬汁。
参数：1.50L 发酵罐。2.顶式搅拌；电机功率：0.25KW。3.无菌空气过滤系统（二级过滤，精度0.01μm 除菌过滤器）、发酵过程自动控制，配有温度控制系统，PH 检测系统。4.工作压力：0.15MPA，罐主体材质选用316 不锈钢材质；夹套压力：0.3MPA，夹套材质304 不锈钢。</t>
    <phoneticPr fontId="3" type="noConversion"/>
  </si>
  <si>
    <t>功能：灭菌、消毒和活化等。
参数：1.放电形式：双介质阻挡DBD大气放电。2.电源频率：40KHz；电源功率：1KW。3.放电距离：8mm；放电面积：ф80mm；单次液体处理量：ф80mm×5mm。</t>
    <phoneticPr fontId="3" type="noConversion"/>
  </si>
  <si>
    <t>功能：杀菌。
参数：1.射频发生器可实现振荡频率27.12 MHz。2.高频振荡功率6 kW，电源输入总容量18 kVA，高频电源容量12 kVA，三相五线制380 V电源，电源频率50Hz。3.电极板面积650×450 mm，间距调节范围50 mm-300 mm。4.脚支架配置万向轮，设备留排风口；PLC+触摸屏操作、控制，极板高度、温度实时显示及设置。</t>
    <phoneticPr fontId="3" type="noConversion"/>
  </si>
  <si>
    <t>功能：果蔬汁杀菌。
参数：1.固体紫外脉冲杀菌系统：18根8×156 mm脉冲灯；脉冲9焦耳；脉宽30微妙；每次输出功率6兆瓦；磁能紫外灯3×200 W，磁能紫外灯驱动器3×200 W；传送电机0.4 kW，风机0.4 kW； 可实现固体和低水分活度样品连续式杀菌处理。2.液体脉冲系统：10L储料杯、水泵、回流管和电控柜等；4个8×330mm脉冲灯管；每次脉冲27焦耳，脉宽30毫秒；每次输出功率18兆瓦；总开关6A，总功率1kW，主电源220V。</t>
    <phoneticPr fontId="3" type="noConversion"/>
  </si>
  <si>
    <t>功能：对苹果、梨、土豆、胡萝卜等球状／圆柱状果蔬进行连续式清洗。
参数：1.处理能力1T/H（以苹果计），整机除电机、U 型毛刷辊外，均采用SUS304不锈钢材质。2.带喷淋装置。3.设备功率：1.5KW。</t>
    <phoneticPr fontId="3" type="noConversion"/>
  </si>
  <si>
    <t>功能：将果蔬原料快速均匀的切块、切分、切粒
参数：1.最大产品进料尺寸165.1 mm。2.能够实现全范围尺寸的切片、切条、切丁以及切粒。3.  355.6 mm 直径的推进器径深可达165.1 mm。4.全不锈钢结构以及悬挂式设计。5.可以连续加工或者不间断生产。</t>
    <phoneticPr fontId="3" type="noConversion"/>
  </si>
  <si>
    <t>建筑安装工程费用</t>
  </si>
  <si>
    <t>建筑安装工程</t>
  </si>
  <si>
    <t>（1）</t>
  </si>
  <si>
    <t>项目前期工作咨询费</t>
  </si>
  <si>
    <t>工程设计费</t>
  </si>
  <si>
    <t>功能：实验室检测青贮草产品脂肪含量。
参数：1.检测使用范围：标准的含脂肪干样本。2.测量范围：0—100％。3.采样量范围：1—3g。4.批处理量：15个。5.结果标准差：≤±0.5%。6.重复性精度（线性系数）：≤±0.5%。7.控温精度：±1℃。8.溶剂回收率：97%，全自动回收。</t>
    <phoneticPr fontId="3" type="noConversion"/>
  </si>
  <si>
    <t>功能：无菌试验材料灭菌。
参数：1.有效容积：50L。2.全不锈钢：1.5。3.灭菌室尺寸（mm）：Φ350×520。</t>
    <phoneticPr fontId="3" type="noConversion"/>
  </si>
  <si>
    <t>功能：比色法检测青贮草产品可溶性糖含量。
参数：1.波长范围：190—1100nm。2.光谱带宽：2nm。3.波长准确度：±0.5nm。4.波长重复性：0.2nm。5.光度准确度：±0.3%T。6.光度重复性：0.2%T。7.杂散光：0.05%T（220nm,340nm处）。8.稳定性：±0.001A/h(500nm处)。9.吸光度范围：-0.097—3A，0—200%T。</t>
    <phoneticPr fontId="3" type="noConversion"/>
  </si>
  <si>
    <t>功能：青贮发酵品质有机酸检测。
参数：1.流速精密度：＜0.07%RSD或≤0.02minSD。2.流速准确度：±1%或10μm/min。3.压力脉动：＜1%。4.pH范围：1.0—12.5。5.进样精度：＜0.25%RSD（进样体积5—100μL）。6.控温范围：室温下10℃—80℃。7.质量范围M/Z：10—2000amu。8.质量精度：±0.13amu。9.检测器：10KV高能量电子倍增器。10.真空系统：双分子涡流泵：250升/秒，60升/秒。11.流动相流速：达到1.5ml/min包括100%水。</t>
    <phoneticPr fontId="3" type="noConversion"/>
  </si>
  <si>
    <t>功能：青贮饲草料体外消化率检测。
参数：1.采样量/袋：0.25—1.0g；2.测定范围：0%—100%；3.样品批处理量：最大100个；4.结果标准差：≤0.5%；5.重复性精度：≤0.2%；6.自动化程度：全自动加热、滚动（倾斜）；7.温度范围：室温—45℃，标准设定恒温39.5℃。</t>
    <phoneticPr fontId="3" type="noConversion"/>
  </si>
  <si>
    <t>功能：实时检测基因表达、鉴定特定细菌数目。
参数：1.热循环部件：C1000Touch。2.样品容量：96/0.2ml反应管。3.样品体积：最大50μL。4.光学部件荧光激发范围：6个LED灯（450—684nm）。5.荧光检测范围：6个光敏二极管（515—730nm）。6.升降温速度：5℃/秒。7.梯度PCR范围：30—100℃。8.最大梯度温差：24℃。</t>
    <phoneticPr fontId="3" type="noConversion"/>
  </si>
  <si>
    <t>功能：试验样品冷冻干燥。
参数：1.最大凝冰量：4kg。2.工作效率：4kg/24hs。3.温度-55℃/-85℃。4.10层φ200mm加热搁板。5.可单独控制真空的外接口个数：最多24个。</t>
    <phoneticPr fontId="3" type="noConversion"/>
  </si>
  <si>
    <t>功能：冷冻研磨青贮样品。
参数：1.进料尺寸：最大8毫米。2.最终出料粒度：约5微米。3.样品批次处理量：最大2x20毫升。4.常规研磨时间：2分钟。5.试管内细胞破碎：最大20x2.0毫升。6.旋盖型研磨罐：1.5—50毫升。7.振动频率数字式预设：3—30赫兹（180—1800转/分钟）。8.研磨时间数字式预设：10秒—99分钟。</t>
    <phoneticPr fontId="3" type="noConversion"/>
  </si>
  <si>
    <t>功能：分离蛋白质、检测蛋白表达。
参数：（1）电泳系统1.凝胶数：1—4cm。2.凝胶尺寸（宽x长）：预制：8.6x6.8cm。3.手灌：8.3x7.3cm。4.玻璃板尺寸：短板10.1x 7.3cm，玻板：10.1x8.2cm。5. 2块凝胶的缓冲液总体积：700 ml。6. 4块凝胶的缓冲液总体积：1,000 ml。7.典型运行时间：35—45 分钟。（2）凝胶成像系统技术参数1.镜头分辨率(H x V)：1,360 x1024。2.像素密度：12 位(4096个灰度)。3.像素大小(H x V)：4.6x4.6μm。4.检测线性范围：3个数量级。5.光源：透射UV, 透射白光,侧面白光。6.光源波长：UV 254,302,365nm, 白光。7.发射滤片：琥珀型滤片(1个配含), 4个可选滤片。8.成像面积：25x26cm。</t>
    <phoneticPr fontId="3" type="noConversion"/>
  </si>
  <si>
    <t>功能：植物样品研磨粉碎。
参数：1.处理量：使用0.8mm筛网，每30—50秒可粉碎300克样品。2.粉碎细度： 100%全通710μm孔径筛，通过510μm≥95%，通过210μm孔径筛≤80%。3.转速：16800 转/分。4.粉碎速度：使用0.8mm筛粉碎300克小麦样品≤60秒。5.磨膛内残留量：≤2.0g(水分≤14%)。6.适用水分范围：≤16%。7.隔音系统：工作噪音≤75dB。</t>
    <phoneticPr fontId="3" type="noConversion"/>
  </si>
  <si>
    <t>功能：混匀试验试剂。
参数：1.混匀频率：最高可达3,000 rpm。2.二维混匀操控技术。3.具有热盖设计，防止形成冷凝水，并有效提高温度均一性。4.具有独立传感器控制的加热模块。</t>
    <phoneticPr fontId="3" type="noConversion"/>
  </si>
  <si>
    <t>功能：低温离心试验样品。
参数：1.固定角转：20,913 x g。2.水平转子：4,500 x g。3.工作板转子：3,486 x g。4.最高转速：200—14,000 rpm (以 10 rpm 递增)。5.最大容量：4x750 ml。6.转子数：18。7.加速/减速档：10/10。8.程序：35 个用户程序。9.离心计时：1分钟至99分钟，可以连续离心。10.温控范围；–9°C 至 40°C。11.噪音水平：水平转子 (4x750 mL)：&lt;56 dB(A)。12.噪音水平：固定角转(6x50 mL)：&lt;55 dB(A)。13.开盖高度：80cm。14.适用于0.2 mL至750 mL离心应用。15.相对离心力高达：20,913×g（转速 14,000 rpm。16.温度控制范围：-9°C至 40°C。</t>
    <phoneticPr fontId="3" type="noConversion"/>
  </si>
  <si>
    <r>
      <t>功能：扩增微生物目的基因片段。
参数：1.加热模块形式：3 x 32孔，0.2 mL独立控制2.最大模块变温速率：6.0</t>
    </r>
    <r>
      <rPr>
        <sz val="9"/>
        <rFont val="BatangChe"/>
        <family val="3"/>
        <charset val="129"/>
      </rPr>
      <t>˚</t>
    </r>
    <r>
      <rPr>
        <sz val="9"/>
        <rFont val="宋体"/>
        <charset val="134"/>
      </rPr>
      <t>C/秒3.最大样本变温速率：4.4</t>
    </r>
    <r>
      <rPr>
        <sz val="9"/>
        <rFont val="BatangChe"/>
        <family val="3"/>
        <charset val="129"/>
      </rPr>
      <t>˚</t>
    </r>
    <r>
      <rPr>
        <sz val="9"/>
        <rFont val="宋体"/>
        <charset val="134"/>
      </rPr>
      <t>C/秒4.温度准确度：±0.25</t>
    </r>
    <r>
      <rPr>
        <sz val="9"/>
        <rFont val="BatangChe"/>
        <family val="3"/>
        <charset val="129"/>
      </rPr>
      <t>˚</t>
    </r>
    <r>
      <rPr>
        <sz val="9"/>
        <rFont val="宋体"/>
        <charset val="134"/>
      </rPr>
      <t>C (35—99.9</t>
    </r>
    <r>
      <rPr>
        <sz val="9"/>
        <rFont val="BatangChe"/>
        <family val="3"/>
        <charset val="129"/>
      </rPr>
      <t>˚</t>
    </r>
    <r>
      <rPr>
        <sz val="9"/>
        <rFont val="宋体"/>
        <charset val="134"/>
      </rPr>
      <t>C)5.温度范围：0—100.0</t>
    </r>
    <r>
      <rPr>
        <sz val="9"/>
        <rFont val="BatangChe"/>
        <family val="3"/>
        <charset val="129"/>
      </rPr>
      <t>˚</t>
    </r>
    <r>
      <rPr>
        <sz val="9"/>
        <rFont val="宋体"/>
        <charset val="134"/>
      </rPr>
      <t>C6.温度一致性：&lt;0.5</t>
    </r>
    <r>
      <rPr>
        <sz val="9"/>
        <rFont val="BatangChe"/>
        <family val="3"/>
        <charset val="129"/>
      </rPr>
      <t>˚</t>
    </r>
    <r>
      <rPr>
        <sz val="9"/>
        <rFont val="宋体"/>
        <charset val="134"/>
      </rPr>
      <t>C (达到95</t>
    </r>
    <r>
      <rPr>
        <sz val="9"/>
        <rFont val="BatangChe"/>
        <family val="3"/>
        <charset val="129"/>
      </rPr>
      <t>˚</t>
    </r>
    <r>
      <rPr>
        <sz val="9"/>
        <rFont val="宋体"/>
        <charset val="134"/>
      </rPr>
      <t>C后20秒)7.PCR体积范围：10—80 µL</t>
    </r>
    <phoneticPr fontId="3" type="noConversion"/>
  </si>
  <si>
    <t>功能：精准计量供试牲畜采食量。
参数：1.采食系统：包括成套牛颈架（热镀锌处理），压缩空气泵站及储气罐等，采食门自动启闭气缸控制系统。2.秤重系统：传感器、红外线、识别天线、耳标、秤重仪表、通信控制箱、线路布置、软件编程、数据库编制。</t>
    <phoneticPr fontId="3" type="noConversion"/>
  </si>
  <si>
    <t>功能：供试牲畜养殖。
参数：1.牛卧床规格参数成母牛卧栏管材的规格和壁厚为Φ60*3mm。牛卧床配置挡胸管（选配），挡胸管为HDPE管，规格和壁厚为Φ125*6mm。镀锌厚度不小于65微米。泌乳牛舍、干乳牛舍、产牛舍头对头牛卧栏的总体长度4.2米，双位卧床间距1.2米。2.牛颈枷参数规格泌乳牛舍、干乳牛舍、产牛舍的牛颈枷制作按6米8位固定颈枷进行设计，夹头宽度：0.75米，可同时容纳8头成年牛进行采食。立柱采用抱卡连接，抱卡厚度不小于4mm。3.饮水槽参数规格驱动电机：1.5KW三相380V1400rpm；箱体外型尺寸及质量参数：长×宽×高=1500×1000×1135mm；箱体质量：（约）800Kg；刮粪板行走速度：2.8m/min；钢丝绳：φ13（航空专用钢绳）加热管数量：3支；供牛数量：4头；额定容量：100L。</t>
    <phoneticPr fontId="3" type="noConversion"/>
  </si>
  <si>
    <t>功能：进行畜舍消毒、供试牲畜的防疫。
参数：1.背负式喷雾器。药箱有效容量：15L；压力：1.5bar、3bar可调；流量：0.4L/分钟、0.56L/min、0.6L/min、0.8L/min可选。2.压力泵。容量：0.85L；喷雾直线垂直高度：＞7米；雾粒：80μm—120μm；带自动药液搅拌器，带压力调节器，具有带过压、过流保护；满负荷充电可连续工作8—10小时。3.电动消毒器。工作压力：115bar；水流量：8.3L/min；喷射距离：≥25m；最高进水温度：60°。4.电动喷雾器。药箱容量：50L；管线：10m；压力：0—25bar可调；流量：8L/min；雾粒：60—100μm；喷射距离：＞12m。5.推车式大功率电动喷雾器。药箱容量：50L；流量：8L/min；雾粒：60—100μm；喷射距离：＞12m；管线：10m；压力：0—25bar可调。6.快速免疫注射器。注射远距离在1米以上；一次吸药量50ml；注射计量0.2—5ml可调，连续注射；针头保护和自动连续消毒。7.优质金属连续注射器。精确度全容量误差：＜±3%；规格：1ml、2ml、5ml、10ml可选。8.疫苗冷藏箱。容积：11L；保温性能：箱内维持2—8℃，保持24小时以上。</t>
    <phoneticPr fontId="3" type="noConversion"/>
  </si>
  <si>
    <t>功能：有机固废发酵处理、还田利用。
参数：1.有机固废发酵处理机。主机日处理量：1000KG；好氧高温发酵温度：≥80℃；驱动电机：0.75KW；加热器：10KW；排风扇：0.75KW；运行能耗：≤4KWh。2.施肥机动力：柴油28马力；施肥深度：200—350㎜；10小时可施肥量1000公斤；开沟深度：350—450㎜；旋耕深度：200—220㎜；旋耕幅宽：1200㎜。</t>
    <phoneticPr fontId="3" type="noConversion"/>
  </si>
  <si>
    <t>功能：监测供试牲畜养殖室温度、气体循环等环境。
参数：1.二氧化碳变送器KZCO2DC24V供电，0—5000PPM。2.RS485输出氨气变送器KZADC24V供电，0—100PPM。3.RS485输出温湿度变送器KZWS/BZDC24V供电，0—50℃，0—100%RH。4.RS485输出氧气变送器KZODC24V供电，0—30%VOL。5.RS485输出照度变送器KZDDC24V供电，0—2000lux。6.RS485输出PM2.5传感器KZPM2.5DC24V供电。7.RS485输出7寸触摸屏。</t>
    <phoneticPr fontId="3" type="noConversion"/>
  </si>
  <si>
    <t>功能：青贮饲草料播种。
参数：1.配套动力（Kw）：16—25。2.工作行数：12。3.行距（cm）：15/30/45/60。4.工作幅宽（m）：1.8。5.种箱容积（L）：73.5。6.肥箱容积（L）：100。7.播种深度（cm）：1.5—6。8.作业速度（km/h）：4—6。</t>
    <phoneticPr fontId="3" type="noConversion"/>
  </si>
  <si>
    <t>功能：青贮饲草料示范收获。
参数：1.配套动力：60马力。2.割幅：210cm。3.每圆盘刀片数：2/3。4.圆盘数：6个。5.压扁装置：橡胶滚筒。</t>
    <phoneticPr fontId="3" type="noConversion"/>
  </si>
  <si>
    <t>功能：青贮饲草料示范收获。
参数：1.生产能力：15—30t/h。2.配套动力：60—90千瓦。3.工作幅宽：1250mm。4.切刀数量：10。5.切碎长度：5—20mm（可调）。6.PTO转速：540rpm。</t>
    <phoneticPr fontId="3" type="noConversion"/>
  </si>
  <si>
    <t>功能：青贮饲草料收获翻晒作业。
参数：1.工作幅宽（mm）：7600。2.配套动力范围（kW）：50—90。3.搂草轮数（个）：13。4.搂草轮直径（mm）：1450。5.齿条数/轮（个）：40。6.工作速度（km/h）：8—20。</t>
    <phoneticPr fontId="3" type="noConversion"/>
  </si>
  <si>
    <t>功能：青贮饲草料收获搂草作业。
参数：1.配套动力（kW）：≥26。2.作业速度(km/h)：8—12。3.工作幅宽(m)：6.0。4.指轮数（个）：9。5.指轮直径（m）：1.46。6.每个指轮搂齿数(根)：80。7.草条宽度（m）：0.8—2。</t>
    <phoneticPr fontId="3" type="noConversion"/>
  </si>
  <si>
    <t>功能：饲草料打捆。
参数：1.捡拾宽度：1928mm。2.成捆率：≥98%。3.草捆横截面尺寸：360×460mm。4.草捆长度：300—1300mm。5.草捆密度：110—180kg/m3。6.仿形轮：2个（每边一个）。7.配套拖拉机动力输出轴转速。8.540r/min；配套动力：35kW以上。</t>
    <phoneticPr fontId="3" type="noConversion"/>
  </si>
  <si>
    <t>功能：青贮饲草料裹包。
参数：1.生产能力：50捆/小时。2.配套动力：大于60千瓦。3.悬挂形式：三点悬挂。4.液压压力：大于18MP。7.青贮包规格：直径。1000mm×850mm/1000mm。8.青贮包重量：500—700kg。</t>
    <phoneticPr fontId="3" type="noConversion"/>
  </si>
  <si>
    <t>功能：切碎饲草料。
参数：1.生产力（T/h）：2—5。2.锤片数量（片）：112。</t>
    <phoneticPr fontId="3" type="noConversion"/>
  </si>
  <si>
    <t>功能：膨化粗纤维饲料。
参数：1.动力（KW）：58.75。2.膨化率：≥95%。3.主轴转速：空载516负载500。4.螺杆直径mm：250。</t>
    <phoneticPr fontId="3" type="noConversion"/>
  </si>
  <si>
    <t>功能：青贮饲料裹包。
参数：1.生产能力：30捆/小时。2.配套动力：10千瓦。3.HST行走速度：0.83—1.61m/s。4.青贮包规格：直径1000mm×850mm/1000mm青贮包。5.重量：500—700kg。</t>
    <phoneticPr fontId="3" type="noConversion"/>
  </si>
  <si>
    <t>功能：青贮饲料裹膜示范。
参数：1.生产效率：30—35捆/小时。2.捆尺寸：Φ1000mm×850mm。3.捆总量：400—550kg。4.缠网层数：4—6层可调。5.裹膜层数：4—12层可调。</t>
    <phoneticPr fontId="3" type="noConversion"/>
  </si>
  <si>
    <t>功能：基地内饲草料转运。
参数：1.整车功率：95KW。2.排放标准：国V。3.货箱尺寸（长X宽X高）：640mmX2000mmX600mm。</t>
    <phoneticPr fontId="3" type="noConversion"/>
  </si>
  <si>
    <t>功能：窖贮堆窖压窖、饲草料装运。
参数：1.整车功率(千瓦)：92。2.额定起重量(公斤)：3000。3.铲斗容量(立方米)：3。4.标准斗容量：1.7m³。5.铲斗额定载荷：3000kg。</t>
    <phoneticPr fontId="3" type="noConversion"/>
  </si>
  <si>
    <t>功能：拖挂设备。
参数：1.发动机功率：92kw。2.最大高度的卸载距离：1072mm。3.最大掘起力：98kN。4.最大牵引力：100kN。5.转向角：40°。6.爬坡能力：60%。</t>
    <phoneticPr fontId="3" type="noConversion"/>
  </si>
  <si>
    <t>功能：搬运、拆解裹包青贮。
参数：1.液压压力：16±0.5Mpa。2.液压流量：20±0.5L/min。3.举升高度：3500—4000mm（根据配套拖拉机确定）。6.夹包器重量：185kg。7.上下草叉数量：6、15个。8.最大开合尺寸：1400mm。</t>
    <phoneticPr fontId="3" type="noConversion"/>
  </si>
  <si>
    <t>功能：窖贮青贮取料。
参数：1.取料高度：5000mm。2.总重量：2.3T。3.滚筒电机：7.5kw。4.泵站电机：4kw。5.输送功率：3kw。6.取料效率：4.5T/h。</t>
    <phoneticPr fontId="3" type="noConversion"/>
  </si>
  <si>
    <t>功能：搅拌TMR饲料。
参数：1.容积：5立方米。2.配套动力：15—18.5kw。3.生产率：2900—3500kg/h。4.搅笼转速：12—16r/min。5.结构质量：1900kg。</t>
    <phoneticPr fontId="3" type="noConversion"/>
  </si>
  <si>
    <t>功能：抛撒青贮饲料饲喂供试牲畜。
参数：1.整车外形尺寸：长×宽×高4.7m×1.9m×2.12m。2.整车功率21Kw汽车底盘：农用三轮车。</t>
    <phoneticPr fontId="3" type="noConversion"/>
  </si>
  <si>
    <t>功能：撒播厩肥。
参数：1.最大装载量（kg）：3000。2.最大装载容量（立方米）：4.6。3.驱动方式：PT0/540rpm。4.撒播宽度（m）：3。5.工作速度（km/小时）：3—7。6.抛撒量（吨/小时/立方米)：16—70。7.适应拖拉机（kw/ps）：33—59/45—80。</t>
    <phoneticPr fontId="3" type="noConversion"/>
  </si>
  <si>
    <t>投资
(万元)</t>
    <phoneticPr fontId="3" type="noConversion"/>
  </si>
  <si>
    <t>数量
(台/套)</t>
    <phoneticPr fontId="3" type="noConversion"/>
  </si>
  <si>
    <t>田间工程费用</t>
  </si>
  <si>
    <t>温室</t>
  </si>
  <si>
    <t>护栏</t>
  </si>
  <si>
    <t>底排污设施工程</t>
  </si>
  <si>
    <t>仪器及工器具购置费用</t>
  </si>
  <si>
    <t>工程建设其他费用</t>
  </si>
  <si>
    <t>可研编制费</t>
  </si>
  <si>
    <t>设计费</t>
  </si>
  <si>
    <t>移频差分拉曼光谱检测系统</t>
  </si>
  <si>
    <t>水下光学检测系统</t>
  </si>
  <si>
    <t>紫外可见光谱分析系统</t>
  </si>
  <si>
    <t>无线传感器网络综合实验平台</t>
  </si>
  <si>
    <t>精准变量增氧系统</t>
  </si>
  <si>
    <t>精准变量投饵系统</t>
  </si>
  <si>
    <t>水质监控物联网系统</t>
  </si>
  <si>
    <t>入水处理站系统</t>
  </si>
  <si>
    <t>循环水养殖系统</t>
  </si>
  <si>
    <t>鱼菜共生环境水、肥、温一体化测控系统</t>
  </si>
  <si>
    <t>氨气敏电极法在线氨氮监测仪</t>
  </si>
  <si>
    <t>紫外分光光度法在线硝氮监测仪</t>
  </si>
  <si>
    <t>亚硝氮在线结合光度法硝氮监测仪</t>
  </si>
  <si>
    <t>鱼类行为观测系统</t>
  </si>
  <si>
    <t>水下图像观测声呐</t>
  </si>
  <si>
    <t>鱼道观测计数系统</t>
  </si>
  <si>
    <t>空气能辅热系统</t>
  </si>
  <si>
    <t>沼气系统</t>
  </si>
  <si>
    <t>太阳能供电供热系统</t>
  </si>
  <si>
    <t>多样式无土栽培系统</t>
  </si>
  <si>
    <t>立体蘑菇房系统</t>
  </si>
  <si>
    <t>原位水体多参数光谱检测系统</t>
  </si>
  <si>
    <t>营养盐自动分析仪</t>
  </si>
  <si>
    <t>鱼类生物量估算系统</t>
  </si>
  <si>
    <t>水产品应激生理状态检测系统及平台</t>
  </si>
  <si>
    <t>精准渔业智能信息处理与管控系统</t>
  </si>
  <si>
    <t>可见光分光光度计检测系统</t>
  </si>
  <si>
    <t>水质多参数便携式检测设备</t>
  </si>
  <si>
    <t>深度学习工作站</t>
  </si>
  <si>
    <t>精准农业技术集成科研基地（渔业）建设项目概算核准表</t>
    <phoneticPr fontId="3" type="noConversion"/>
  </si>
  <si>
    <t>核定情况</t>
    <phoneticPr fontId="3" type="noConversion"/>
  </si>
  <si>
    <t>单价
(元)</t>
    <phoneticPr fontId="3" type="noConversion"/>
  </si>
  <si>
    <t>功能：用于对养殖水体所含重金属、药残等无机物和有机物进行定性分析。
参数：1.波数范围：150—4000cm-1，分辨率：8cm-1。2.移频激发差分拉曼光源波长：785nm。3.量子效率：90%。4.积分时间：8ms—60minutes。5.光学分辨率：0.14—7.7nm。6.信噪比1000:1。7.光纤连接器：SMA9053.不锈钢原位分析浸入式拉曼探头，激发和收集光纤0.22 NA，可调距离范围0.5mm—6mm，深度激光谱线覆盖—瑞利线OD8衰减。8.板载缓存15000条谱线。</t>
    <phoneticPr fontId="3" type="noConversion"/>
  </si>
  <si>
    <t>功能：用于养殖水体藻类等荧光物质成分检测。
参数：1.叶绿素a：低灵敏度：0—500 ug/L；中灵敏度：0—50 ug/L；高灵敏度：0—5 ug/L。2.若丹明WT或荧光素：低灵敏度：0—1000 ug/L；中灵敏度：0—100 ug/L；高灵敏度：0—10 ug/L。3.蓝绿藻：低灵敏度：0—2,000,000 个细胞/mL；中灵敏度：0—200,000 个细胞/mL；高灵敏度：0—20000 个细胞/mL；浊度： 0—3000NTU。</t>
    <phoneticPr fontId="3" type="noConversion"/>
  </si>
  <si>
    <t>功能：水产养殖中有毒物质的定量及定性分析。
参数：1.波长范围：190—1100nm。2.可变带宽：0.2—4.0nm。3.波长准确度：±0.15nm(546.07Hgline)，±0.3nm for 190—900nm。4.五种可变的光谱带宽设置采集速度，每秒50个数据点。</t>
    <phoneticPr fontId="3" type="noConversion"/>
  </si>
  <si>
    <t>功能：根据环境和水质条件，对养殖水体中的溶解氧进行精准变量控制。
参数：1.实时显示水体溶解氧（0—20mg/L）、水温（0—40℃），增氧机电流（0—20A），图形化历史数据查询。2.支持手动、自动、定时等多模式控制手段，根据溶氧值自动启停增氧机，响应10ms以内，可实现冗余启停、预测控制。3.可长期保证测控精度；曝气功率》0.5 kW/667m2，氧利用率：≥30%。4.规定时间段强制启停增氧机（支持可以多段设置），设备故障报警。5.可扩展气象测量装置（光照，温度，湿度，风速，风向，气压等），根据系统内置的数据融合预测算法，提前设定控制程序。</t>
    <phoneticPr fontId="3" type="noConversion"/>
  </si>
  <si>
    <t>功能：养殖水体水质在线监测与控制。
参数：1.水质溶解氧、pH、电导率、浊度、叶绿素等多参数在线监测，精度±2%FS。2.养殖环境气象参数太阳辐射、降雨、气压、风速风向等信息在线监测，检测精度±2%FS。3.养殖现场在线视频监控；水产养殖信息实时传输系统，支持ZigBee/GPRS/Nb—IOT多模式通讯。4.养殖设备：增氧机、投饵机、调温、水质净化设备智能控制。5.继电器和数字输入/输出信号组合，可控制水位传感器、阀门、溶氧定量器、警报等等。6.水质远程在线监控、设备运行状态监控、水质预警、水质管理。</t>
    <phoneticPr fontId="3" type="noConversion"/>
  </si>
  <si>
    <t>功能：将养殖总进水进行物理过滤沉降，以及通过软化技术对一定硬度的水体进行软化，达到养殖水质标准要求。
参数：1.出水硬度：≤0.03mmol/L。2.再生水耗：≤2%*产水量。3.盐耗：≤160g/L。</t>
    <phoneticPr fontId="3" type="noConversion"/>
  </si>
  <si>
    <t>功能：集鱼类养殖、养殖废水处理于一体，实现陆基工厂化循环水养殖。
参数：1.主要组成包括：养殖池、养殖废水物理过滤、生物过滤、杀菌、增氧、调温等模块。2.循环水处理量：200立方米/小时，最大养殖密度：40公斤/立方米。3.养殖池水体：200立方米/小时。4.日循环次数：24次/天。5.总氨氮：≤1mg/l。6.亚硝酸盐：≤0.2 mg/l。7.水体温度：22±5 ℃。8.溶氧维持：&gt;5mg/l。</t>
    <phoneticPr fontId="3" type="noConversion"/>
  </si>
  <si>
    <t>功能：在线监测养殖水体亚硝酸氮含量。
参数：1.连续背景值修正，双参考光束比色技术。2.测量范围：0.005—1.2mg/l。4.分辨率：量程在0.005 —1.2mg/l分辨率为0.001mg/l。</t>
    <phoneticPr fontId="3" type="noConversion"/>
  </si>
  <si>
    <t>功能：对目标鱼类进行精确行为分析，记录目标鱼类随时间变化的3维行为轨迹，实现对单目标、多目标鱼类的行为观测分析。
参数：1.主要组成：高分辨率彩色数码视频录制设备2台，有效像素大于800万；水下摄像机1台。2.支持RS232、RS422、RS485通信接口协议。3.输入电压：24VDC，24VAC或115VAC。4.精度：12位分辨率（约0.1°）。5.工作深度：3000m带内置补偿，可选6000m带外置补偿.6.可调颜色与亮度光源。</t>
    <phoneticPr fontId="3" type="noConversion"/>
  </si>
  <si>
    <t>功能：水下环境声纳信息采集，为养殖精准控制提供支撑。
参数：1.频率：675kHz/900kHz或可选1.1MHz。2.换能器：图像类型，液体补偿。3.波束宽度：675kHz 1.8°*50°，900kHz 1.3°*40°，可选1.1MHz 1.1°*40°。4.波束：192（间隔0.3°），96（间隔0.6°）。5.分辨率：10mm。6.最小探测范围：150mm。7.最大工作深度：1000m。8.接口：10Mbps以太网接口，标准电缆100m，可扩展至约9000m。</t>
    <phoneticPr fontId="3" type="noConversion"/>
  </si>
  <si>
    <t>功能：对鱼类种类进行识别，对鱼群进行精确计数。
参数：1.温度记录：每3小时记录1次。2.记录鱼的尺寸：最小40mm。3.扫描单元间距：10cm至45cm。</t>
    <phoneticPr fontId="3" type="noConversion"/>
  </si>
  <si>
    <t>功能：鱼菜共生环节废弃物的循环利用。
参数：1.沼气池体量：80—100立方左右。2.配套流量的去水气，脱硫，增压，储存工艺和设备。</t>
    <phoneticPr fontId="3" type="noConversion"/>
  </si>
  <si>
    <t>序号</t>
  </si>
  <si>
    <t>工程或费用名称</t>
  </si>
  <si>
    <t>申报概算</t>
  </si>
  <si>
    <t>调整额
(万元)</t>
  </si>
  <si>
    <t>备注</t>
  </si>
  <si>
    <t>单位</t>
  </si>
  <si>
    <t>工程量</t>
  </si>
  <si>
    <t>指标(元)</t>
  </si>
  <si>
    <t>合计
(万元)</t>
  </si>
  <si>
    <t/>
  </si>
  <si>
    <t>总投资</t>
  </si>
  <si>
    <t>一</t>
  </si>
  <si>
    <t>建筑安装工程费</t>
  </si>
  <si>
    <t>青贮窑</t>
  </si>
  <si>
    <t>立方米</t>
  </si>
  <si>
    <t>裹包日粮调制间</t>
  </si>
  <si>
    <t>平方米</t>
  </si>
  <si>
    <t>青贮农机具库</t>
  </si>
  <si>
    <t>恒温养殖畜舍</t>
  </si>
  <si>
    <t>灌溉工程</t>
  </si>
  <si>
    <t>亩</t>
  </si>
  <si>
    <t>供电系统</t>
  </si>
  <si>
    <t>米</t>
  </si>
  <si>
    <t>二</t>
  </si>
  <si>
    <t>仪器及工器具购置费</t>
  </si>
  <si>
    <t>三</t>
  </si>
  <si>
    <t>工程建设其他费</t>
  </si>
  <si>
    <t>1</t>
  </si>
  <si>
    <t>项目建设管理费</t>
  </si>
  <si>
    <t>2</t>
  </si>
  <si>
    <t>前期工作费</t>
  </si>
  <si>
    <t>3</t>
  </si>
  <si>
    <t>勘察设计费</t>
  </si>
  <si>
    <t>4</t>
  </si>
  <si>
    <t>招标代理费</t>
  </si>
  <si>
    <t>5</t>
  </si>
  <si>
    <t>工程监理费</t>
  </si>
  <si>
    <t>四</t>
  </si>
  <si>
    <t>预备费</t>
  </si>
  <si>
    <t>基本预备费</t>
  </si>
  <si>
    <t>名称</t>
  </si>
  <si>
    <t>功能、参数及规格</t>
  </si>
  <si>
    <t>数量
(台/套)</t>
  </si>
  <si>
    <t>单价
(元)</t>
  </si>
  <si>
    <t>投资
(万元)</t>
  </si>
  <si>
    <t>合计</t>
  </si>
  <si>
    <t>实验室仪器设备</t>
  </si>
  <si>
    <t>青贮取样器</t>
  </si>
  <si>
    <t>手持式水分测定仪</t>
  </si>
  <si>
    <t>手持近红外光谱分析仪</t>
  </si>
  <si>
    <t>蛋白测定系统</t>
  </si>
  <si>
    <t>纤维测定仪</t>
  </si>
  <si>
    <t>脂肪测定仪</t>
  </si>
  <si>
    <t>马弗炉</t>
  </si>
  <si>
    <t>超净工作台</t>
  </si>
  <si>
    <t>高压灭菌锅</t>
  </si>
  <si>
    <t>移液枪</t>
  </si>
  <si>
    <t>紫外分光光度计</t>
  </si>
  <si>
    <t>酶标仪</t>
  </si>
  <si>
    <t>近红外光谱分析仪</t>
  </si>
  <si>
    <t>超低温冰柜</t>
  </si>
  <si>
    <t>通风橱</t>
  </si>
  <si>
    <t>试验柜台</t>
  </si>
  <si>
    <t>其他实验仪器设备</t>
  </si>
  <si>
    <t>超高效液相色谱-质谱联用仪</t>
  </si>
  <si>
    <t>体外模拟培养箱</t>
  </si>
  <si>
    <t>荧光定量PCR</t>
  </si>
  <si>
    <t>冷冻干燥机</t>
  </si>
  <si>
    <t>厌氧培养箱</t>
  </si>
  <si>
    <t>霉菌培养箱</t>
  </si>
  <si>
    <t>冷冻混合球磨仪</t>
  </si>
  <si>
    <t>蛋白电泳系统</t>
  </si>
  <si>
    <t>超微量分光光度</t>
  </si>
  <si>
    <t>粉碎机</t>
  </si>
  <si>
    <t>恒温混匀仪</t>
  </si>
  <si>
    <t>冷冻离心机</t>
  </si>
  <si>
    <t>PCR仪</t>
  </si>
  <si>
    <t>精准饲喂系统</t>
  </si>
  <si>
    <t>养殖设施设备</t>
  </si>
  <si>
    <t>家畜防疫设备</t>
  </si>
  <si>
    <t>畜禽废弃物厌氧发酵处理装置</t>
  </si>
  <si>
    <t>养殖室环境检测系统</t>
  </si>
  <si>
    <t>农机具</t>
  </si>
  <si>
    <t>播种机</t>
  </si>
  <si>
    <t>圆盘式牧草收割机</t>
  </si>
  <si>
    <t>联合收割机</t>
  </si>
  <si>
    <t>搂草机</t>
  </si>
  <si>
    <t>搂草翻晒一体机</t>
  </si>
  <si>
    <t>打捆机</t>
  </si>
  <si>
    <t>悬挂式裹膜机</t>
  </si>
  <si>
    <t>切碎机</t>
  </si>
  <si>
    <t>饲草膨化机</t>
  </si>
  <si>
    <t>裹包机</t>
  </si>
  <si>
    <t>打捆裹膜一体机</t>
  </si>
  <si>
    <t>粉碎打捆一体机</t>
  </si>
  <si>
    <t>自走式青贮运输车</t>
  </si>
  <si>
    <t>铲车</t>
  </si>
  <si>
    <t>拖拉机</t>
  </si>
  <si>
    <t>裹包青贮搬运拆包组合</t>
  </si>
  <si>
    <t>青贮取料机</t>
  </si>
  <si>
    <t>全混合日粮饲料搅拌机</t>
  </si>
  <si>
    <t>青贮饲料抛撒机</t>
  </si>
  <si>
    <t>厩肥撒播机</t>
  </si>
  <si>
    <t>核定概算</t>
    <phoneticPr fontId="3" type="noConversion"/>
  </si>
  <si>
    <t>核定情况</t>
    <phoneticPr fontId="3" type="noConversion"/>
  </si>
  <si>
    <t>功能：裹包青贮取样。
参数：1.空载速率：0—3000次/分。2.取样头直径45mm。3.额定输入功率500W；功率输出250W。4.使用时需单向交流220V。</t>
    <phoneticPr fontId="3" type="noConversion"/>
  </si>
  <si>
    <t>功能：青贮草产品水分检测。
参数：1.外盒尺寸（宽×高×深），600×300×100mm。2.重量0.5kg；内含电池。3.水分测定范围5%—95%。</t>
    <phoneticPr fontId="3" type="noConversion"/>
  </si>
  <si>
    <t>功能：青贮草产品营养成分田间快速检测。
参数：1.光谱范围950—1650nm。2.光谱分辨率（半个宽度，在1/10最大）≤10nm。3.波长精度≤1nm。4.波长漂移≤10pm/K。5.最小积分时间0.1ms。6.测量点19mm直径。</t>
    <phoneticPr fontId="3" type="noConversion"/>
  </si>
  <si>
    <t>功能：实验室燃烧法检测青贮草产品蛋白含量。
参数：1.测定范围：0.1—200mg氮。2.蒸馏时间：3.5分钟/样品（30mg氮）。4.滴定精度：2.4ul/步。5.重现性：RSD1%。6.回收率：&gt;99.5%（1—200mg氮）。7.进样器能力：20位/60位。</t>
    <phoneticPr fontId="3" type="noConversion"/>
  </si>
  <si>
    <t>功能：实验室检测青贮草产品纤维组分含量。
参数：1.检测适用范围：标准的含纤维干样本。2.测量范围：0—100％。3.采样量范围：0.5—1g。4.批处理量：24个。5.结果标准差：≤±0.5%。6.重复性精度（线性系数）：≤±0.5%。7.控温精度：±0.1℃。</t>
    <phoneticPr fontId="3" type="noConversion"/>
  </si>
  <si>
    <t>功能：实验室检测青贮草产品酸性洗涤木质素及灰分。
参数：1.功率：2.5KW。2.发热体类型：电阻丝。3.炉膛尺寸：300×200×120mm。4.容积：7.2L。</t>
    <phoneticPr fontId="3" type="noConversion"/>
  </si>
  <si>
    <t>功能：实验室分离纯化青贮草产品微生物。
参数：1.洁净等级：100级≥0.5μM（美联邦209E）。2.菌落数：≤0.5个/皿•时（Φ90mm培养平皿）。3.平均风速：0.25—0.45m/s（快慢双速）。4.噪音：≤62dB（A）。5.振动半峰值：≤0.5μM（x、y、z方向）。6.照度：≥300Lx。</t>
    <phoneticPr fontId="3" type="noConversion"/>
  </si>
  <si>
    <t>功能：检测青贮草产品微量氨氮。
参数：1.激发波长范围：190nm—1000nm。2.发射波长范围：220nm—1000nm。3.光吸收范围：190nm—1000nm。4.波长选择：光栅单色器，可调1.0nm步进。5.激发波长带宽：2—20nm可调。</t>
    <phoneticPr fontId="3" type="noConversion"/>
  </si>
  <si>
    <t>功能：青贮饲草料近红外检测建模。
参数：1.样品检测方式：漫反射＆透射。2.光度计范围：可达3.0ABS。3.光谱重复性：0.005nm。4.波长准确度：≤0.015nm。5.光谱分辨率：≤1nm。6.光度计噪音：＜20μAu（680—2600nm）。</t>
    <phoneticPr fontId="3" type="noConversion"/>
  </si>
  <si>
    <t>功能：实验操作用台。
参数：1.准备台。规格2000*1200*850mm，台面采用12.7mm高级实芯理化板，台身16mm三聚氰胺板，铝合金型材制作。2.仪器柜。规格1000*500*2000mm，采用铝合金型材框架脚垫，柜身全部采用16mm厚优质三聚氰胺双饰面板。3.水槽柜。台面采用12.7mm高级实芯理化板，台身16mm三聚氰胺板，铝合金框架，框架的立柱为Φ50mm圆形载重型支柱。</t>
    <phoneticPr fontId="3" type="noConversion"/>
  </si>
  <si>
    <t>单价(元)</t>
  </si>
  <si>
    <t>其他实验仪器设备，包括真空包装机、自动双重蒸馏器、水浴锅、摇床、超声波清洗机、pH计。真空包装机参数：功率0.75KW，包装材料：薄膜，生产能力：3次/分。自动双重蒸馏器参数：每小时出纯水2500ML，重量：10kg，电源：220V、50HZ。水浴锅参数：温度范围：室温—100℃，循环方式：内循环（外循环），精度：±0.1℃，波动度：±0.1℃，均匀度：±0.1℃，加热功率：1000W，恒温设定与测量：数字控制（LED数显），水泵流速：≥8L/min。摇床参数：温控范围： RT+5—60℃，温控分辨精度：±0.1℃，温控波动度：≤±0.5℃（37℃时），温控均匀度：≤±1℃（25℃时）5.回旋/往复频率范围： 30—300 rpm，回旋/往复频率精度：±1 rpm，振幅：Φ26 mm，定时范围： 0—500 h，摇板数量： 2块，标准配置： 250 ml×20支。超声波清洗机参数：容量：72L，频率：28KHz，超声功率：1200W，加热功率：4000W，温度可调：室温-80℃，时间可调：1—99min。pH计参数：精确度：± 0.01，分辨率：0.01，量程：pH 0.00—14.0，自动温度补偿 (ATC) ：有，温度：-5—120℃(20—250°F)，精确度：± 0.5℃ (0.9°F)，分辨率：0.1℃ (0.1°F)。</t>
  </si>
  <si>
    <t>土壤三相测定仪</t>
  </si>
  <si>
    <t>精准农业技术集成科研基地（畜牧业）建设项目概算核准表</t>
    <phoneticPr fontId="3" type="noConversion"/>
  </si>
  <si>
    <t>功能：用于存储和处理海量数据，提高计算效率。
参数：1.配有不少于9个计算节点，节点间的网络交换速率万兆以上，每个节点2个以上，每个处理器6核，主频不低于2GHz。2.每个节点配备8G的内存，1TB的硬盘，有GPU加速卡。3.操作系统：Linux、数据库系统：Oracle。4.应用软件：Atlas/GotoBlas数学函数库、Envi 5.0处理遥感图像数据的专用工具。 5.电源输出功率不低于6KW。</t>
    <phoneticPr fontId="3" type="noConversion"/>
  </si>
  <si>
    <r>
      <t>功能：用于检测养殖环境中的多气体性状。
参数：1.测量属性：光程：0.5—20 米；气体温度：最大1500℃；响应时间：＜0.5秒（典型值），最低光强：＞1%；气体压力：＞20Bar。2.人机界面：LCD显示，3.5寸彩色320×240图形点阵式，LED背光。内部电子硬盘中保存时间一年。3.</t>
    </r>
    <r>
      <rPr>
        <sz val="9"/>
        <color indexed="8"/>
        <rFont val="宋体"/>
        <charset val="134"/>
      </rPr>
      <t xml:space="preserve">键板：4×4工业级触摸键板，NEMA 4X 防护。4.数字通讯接口：RS 232、RS485 Modbus TCP/IP、10/ 100 /1000 Base T 以太网, 铜缆（标准）。5.传输距离：最大：铜缆 100米、光缆4000米。 6.电气规格：电源输入：24VDC/2A（18–36VDC），100—240VAC/1A，50/60Hz。功耗：最大80W。输出：4—20mA：最大负载500欧姆，隔离型。继电器：0.3A/125 VAC；1A/30VDC。 </t>
    </r>
    <phoneticPr fontId="3" type="noConversion"/>
  </si>
  <si>
    <t>功能：用于检测养殖环境中的传感器性能。
参数：1.EIS频率范围：10μHz—8MHz。2.频率精度：0.0025%；频率分辨率 0.0025%。3.阻抗测试精度：恒电位模式，1mΩ—1GΩ/±2%，100mΩ—100GΩ/±3%；恒电流模式，30μΩ—1GΩ/±2%。4.交流振幅范围：1mV—1V，输入阻抗：1015Ω，偏置电容：1fF，槽压：±14V。5.恒电位扫描电压范围：±10V。6.施加电压分辨率：125μV。7.测量电压分辨率：256000steps/range。8.电流分辨率：施加0.025%，测量2.5pA。9.最大电流：3.0A，范围：1nA-3.0A；电流精度：+12fA，小信号升起时间：250ns－200μs。10.恒电位频带宽：8MHz。11.AD D/A 分辨率：18 bit。</t>
    <phoneticPr fontId="3" type="noConversion"/>
  </si>
  <si>
    <t>功能：用于记录分析畜禽昼夜活动的状况和特征。
参数：1.数据采集： 使用USB接口，高通量RJ-45接口；可记录448个通道，包括跑步轮、红外探测器和其他设备；在64个不同的动物笼中进行不同的光照模式，包括24小时、T周期和脉冲式方案；记录每个动物笼内的光照水平；可随时在网络上获取数据文件而不中断数据采集；高度可靠；完全的断电恢复功能。2.数据分析：自动判断活动开始。计算开始后的相位转换，α和τ；点击和拖动可放大数据，并显示其周期图和活动图解；极多的自动重复任务特点；可在图形程序中编辑资料和图解，用于制作幻灯和图片；显示每日的光照周期；批量打印和分析功能；可用Minimitter，Actiwatch，Dataquest，Stanford等其他数据采集系统读取资料文件。</t>
    <phoneticPr fontId="3" type="noConversion"/>
  </si>
  <si>
    <t>功能：对动物的各种生理指标测量、记录和分析。
参数：1.检测项目：心电图、无创呼吸、无创血压、植入式血压、动物活动度、动物体温。 2.动物数量：2只。3.动物体形：大动物（猪、牛等）。4.接收器接收距离：不小于10米。5.软件功能：每秒采集10—50000个信号点，接受自定义参数，具备数据采集与分析功能，分析功能全面可靠，输出EXCEL文件。</t>
    <phoneticPr fontId="3" type="noConversion"/>
  </si>
  <si>
    <r>
      <t>功能：用于记录各种气象参数。
参数：1.监测范围：土壤、天气。 2.土壤温度：测量范围：-50—80℃，分辨率：0.1℃，准确度：±0.5℃。3.大气温度：测量范围：-50—100℃，分辨率：0.1℃，准确度：±0.3℃。4.土壤湿度：测量范围：0—100%RH，分辨率：%1RH，准确度：±3%RH。5.大气湿度：测量范围：0—100%RH，分辨率：%1RH，准确度：±3%RH。6.风速：测量范围：0—703m/s，分辨率：0.13m/s，准确度：±0.03m/s。7.风向：测量范围：0—360度，分辨率：1度，准确度：±3度。 8.大气压力：测量范围：10—1100hpa，分辨率：0.1hpa，准确度：±0.3hpa。9.降水量：测量范围：0—999.9mm，分辨率：0.2mm，准确度：±4%（室内静态测试，雨强为2mm/min）mm。10.总辐射：测量范围：0—2000w/m2，分辨率：1w/m</t>
    </r>
    <r>
      <rPr>
        <vertAlign val="superscript"/>
        <sz val="9"/>
        <rFont val="宋体"/>
        <charset val="134"/>
      </rPr>
      <t>2</t>
    </r>
    <r>
      <rPr>
        <sz val="9"/>
        <rFont val="宋体"/>
        <charset val="134"/>
      </rPr>
      <t>，准确度：±2% w/m</t>
    </r>
    <r>
      <rPr>
        <vertAlign val="superscript"/>
        <sz val="9"/>
        <rFont val="宋体"/>
        <charset val="134"/>
      </rPr>
      <t>2</t>
    </r>
    <r>
      <rPr>
        <sz val="9"/>
        <rFont val="宋体"/>
        <charset val="134"/>
      </rPr>
      <t xml:space="preserve">。11.光照度：测量范围：0—200000lus，准确度：±7%。12.日照时数：测量范围：0—24h，分辨率：0.1h，准确度：±0.1h。13.紫外辐射：测量范围：0—500w/m2，分辨率：1w/m2，准确度：≤5%。14.二氧化碳：测量范围：0—2000ppm，分辨率：1ppm，准确度：±20ppm。
</t>
    </r>
    <phoneticPr fontId="3" type="noConversion"/>
  </si>
  <si>
    <t>功能：用于测量养殖舍内的气压及温度。
参数：1.大气压测量范围：800—1064hpa。2.气压示度盘最小分度值：1hpa。3.温度测量范围：-10—+42℃。4.温度表最小分度值：1℃。5.大气压测量误差：经过温度、示度和补充订正后的大气压测量误差不大于2.0hpa</t>
    <phoneticPr fontId="3" type="noConversion"/>
  </si>
  <si>
    <t>功能：用于智能化的母猪养殖管理。
参数：1.每个饲喂站饲喂母猪头数：≤50。2.每个控制单元可控制饲喂站数目：≤18个。3.在设定的投料计量下，饲料计量精度为+/-10克。4.母猪的身份识别率＞99%。</t>
    <phoneticPr fontId="3" type="noConversion"/>
  </si>
  <si>
    <t>功能：用于测定蛋白质含量。
参数：1.工作方式：自动蒸馏自动加碱自动设置时间数据存储（不含滴定）。2.样品量：固体5g/样品、液体15ml/样品。3.测定范围：0.1mgN—200mgN(毫克氮)。4.显示方式：数字LED显示。5.加碱时间：0—99秒。6.时间设定：0—99分钟。7.数据存储：可编程、存储10种蒸馏加碱程序。8.蒸馏速度：小于4分钟。9.回收率：大于99.5%。10.重复率：平均相对误差±1%。11.馏瓶液位保护：防止蒸馏瓶干烧。12.供水：水压大于0.15MPa，水温小于20度。</t>
    <phoneticPr fontId="3" type="noConversion"/>
  </si>
  <si>
    <t>功能：用于科学高效的饲喂犊牛。
参数：1.饲喂设备：2个饮奶嘴，最多60只犊牛。2.发热容量：2.5KW。3.液体饲料准备：2.5L/Min。4.份量：250—500ml。5.不锈钢奶泵：250W。</t>
    <phoneticPr fontId="3" type="noConversion"/>
  </si>
  <si>
    <t>功能：用于对初乳进行收集及处理。
参数：1.具有初乳巴杀和解冻两项功能。2.可同时完成8L初乳的巴氏消毒。3.初乳巴氏消毒效果要好，且保证初乳的质量，60℃，60分钟。 4.初乳快速解冻功能要好，40℃，20分钟即可完成初乳快速解冻。 5.设备可在0—40摄氏环境温度下正常使用，安全可靠。 6.电力数据：230 V/400V，10—13KW。 7.初乳巴杀功率：≥4.43千瓦/时。8.初乳解冻功率：≥2.45千瓦/时。9.附属配件可以方便完成初乳的收集、检测、及灌服。</t>
    <phoneticPr fontId="3" type="noConversion"/>
  </si>
  <si>
    <r>
      <t>功能：主要用于所开发传感器的在线测试、分析任意函数发生器。
参数：1.最高输出频率：250MHz。2.采样率：1GSa/s。3.垂直分辨率：14位。4.操作模式：CC,CV,CR,CP,CC+CV,CR+CV,CP+CV。5.分辨率：10uA。6.可调斜率：16A/uS。7.负载模拟：序列功能，可编程精密直流电源模块。8.编程精度：高电压范围：0.016%+6mV；低电压范围：0.016%+1.5mV；高电流范围：0.04%+200μA；低电流范围：0.04%+15μA。9.混合信号示波器特性：带宽：500MHz，4条示波器通道+16条数字通道；采样率：4GS/s，110000wfm/s的最大波形捕获率；精密LCR数字电桥，测量频率：</t>
    </r>
    <r>
      <rPr>
        <sz val="9"/>
        <rFont val="宋体"/>
        <charset val="134"/>
      </rPr>
      <t>42Hz</t>
    </r>
    <r>
      <rPr>
        <sz val="9"/>
        <rFont val="宋体"/>
        <charset val="134"/>
      </rPr>
      <t>—</t>
    </r>
    <r>
      <rPr>
        <sz val="9"/>
        <rFont val="宋体"/>
        <charset val="134"/>
      </rPr>
      <t>5MHz；</t>
    </r>
    <r>
      <rPr>
        <sz val="9"/>
        <rFont val="宋体"/>
        <charset val="134"/>
      </rPr>
      <t>测量参数：│Z│,│Y│θ</t>
    </r>
    <r>
      <rPr>
        <sz val="9"/>
        <rFont val="宋体"/>
        <charset val="134"/>
      </rPr>
      <t>,Rp,Rs(ESR),G,X,B</t>
    </r>
    <r>
      <rPr>
        <sz val="9"/>
        <rFont val="宋体"/>
        <charset val="134"/>
      </rPr>
      <t>,Cp,Cs,Lp,Ls,D(tanδ)和Q。10.系统数字万用表特性：6.5位分辨率，1U高，符合LXI C类标准（LAN、USB 和 GPIB 标准）。</t>
    </r>
    <phoneticPr fontId="3" type="noConversion"/>
  </si>
  <si>
    <t>功能：用于研究养殖环境中的能量平衡（土壤水分蒸发及及植物蒸腾损失总量）问题。
参数：1.组成：16个差分或32个单端模拟通道，4个数字通道，4个事件通道，7个继电器,可单独程序控制供电。2. 空气温湿度特性：温度范围：-30—70℃；温度精度：±0.1℃；湿度范围：0—100%；湿度精度：1.5% (5—95%, 23°C)。3.净辐射特性：波长范围：0.3—60nm；测量范围：＜2000W/m2；精度：±5%。4.土壤热通量特性：测量范围：-2000—+2000 W/m2；精度：±5%。5.雨量特性：测量范围：最大10 mm/min；测量原理：翻斗式，每斗0.2mm；采集面积：333 cm2，材料：铝，自带标定。</t>
    <phoneticPr fontId="3" type="noConversion"/>
  </si>
  <si>
    <t>功能：用于对犊牛进行称重。
参数：1.半体称称量范围0—150KG。2.准确测量犊牛体重，精度±50克。</t>
    <phoneticPr fontId="3" type="noConversion"/>
  </si>
  <si>
    <t xml:space="preserve">功能：对畜禽饲养各阶段的生产过程进行记录和管理，实现畜禽养殖的数字化和智能化。
参数：1.响应时间：≤3s。2.架构：B/S架构。3.并发用户数：1000。4.支持图片、视频、文档资源上传下载。5.支持广泛的部署平台，包括Windows、Linux。6.具有处理10TB以上大数据量的能力。
</t>
    <phoneticPr fontId="3" type="noConversion"/>
  </si>
  <si>
    <t>功能：青贮样品保存。
参数：1.总有效容积(升)：340。2.存储温度（℃）：-86℃至-10℃。3.高精度微电脑温度控制系统。</t>
    <phoneticPr fontId="3" type="noConversion"/>
  </si>
  <si>
    <r>
      <t>功能：对温室区域水、肥、温等实现智能化精准监测控制，保证养殖设施稳定可靠运行。
参数：1.监控参数：光照，压强，二氧化碳，温度，湿度，风速等。2.水肥调控流量范围5—50m</t>
    </r>
    <r>
      <rPr>
        <vertAlign val="superscript"/>
        <sz val="9"/>
        <rFont val="宋体"/>
        <charset val="134"/>
      </rPr>
      <t>3</t>
    </r>
    <r>
      <rPr>
        <sz val="9"/>
        <rFont val="宋体"/>
        <charset val="134"/>
      </rPr>
      <t>/h，管道最小压力250kPa，最大压力350kPa，灌溉通道2—3个，肥料控制方式为脉冲，微量元素区别调控，维持水体pH在中性偏酸。3.以实现温室依据调控模型调控的特定环境温度保持适宜的20—38度之间，湿度在40%—70%之间。</t>
    </r>
    <phoneticPr fontId="3" type="noConversion"/>
  </si>
  <si>
    <r>
      <t>功能：用于在线监测养殖水体NH</t>
    </r>
    <r>
      <rPr>
        <vertAlign val="subscript"/>
        <sz val="9"/>
        <rFont val="宋体"/>
        <charset val="134"/>
      </rPr>
      <t>4</t>
    </r>
    <r>
      <rPr>
        <sz val="9"/>
        <rFont val="宋体"/>
        <charset val="134"/>
      </rPr>
      <t>—N含量。
参数：1.NH</t>
    </r>
    <r>
      <rPr>
        <vertAlign val="subscript"/>
        <sz val="9"/>
        <rFont val="宋体"/>
        <charset val="134"/>
      </rPr>
      <t>4</t>
    </r>
    <r>
      <rPr>
        <sz val="9"/>
        <rFont val="宋体"/>
        <charset val="134"/>
      </rPr>
      <t>—N浓度检测范围：0.1—1000.00 mg/l。2.含pH，钾离子，温度补偿校正。3.分辨率：NH</t>
    </r>
    <r>
      <rPr>
        <vertAlign val="subscript"/>
        <sz val="9"/>
        <rFont val="宋体"/>
        <charset val="134"/>
      </rPr>
      <t>4</t>
    </r>
    <r>
      <rPr>
        <sz val="9"/>
        <rFont val="宋体"/>
        <charset val="134"/>
      </rPr>
      <t>—N在0.05—10mg/l时分辨率为， 0.01 mg/l。</t>
    </r>
    <phoneticPr fontId="3" type="noConversion"/>
  </si>
  <si>
    <r>
      <t>功能：用于对养殖水体硝态氮含量进行在线测定。
参数：1.采用4光束测试技术，可同时测试硝氮浓度和光谱吸收系数SAC(OS210)。2.测量范围：NO</t>
    </r>
    <r>
      <rPr>
        <vertAlign val="subscript"/>
        <sz val="9"/>
        <rFont val="宋体"/>
        <charset val="134"/>
      </rPr>
      <t>3</t>
    </r>
    <r>
      <rPr>
        <sz val="9"/>
        <rFont val="宋体"/>
        <charset val="134"/>
      </rPr>
      <t>—N测量范围：0.1—60.0mg/L；NO</t>
    </r>
    <r>
      <rPr>
        <vertAlign val="subscript"/>
        <sz val="9"/>
        <rFont val="宋体"/>
        <charset val="134"/>
      </rPr>
      <t>3</t>
    </r>
    <r>
      <rPr>
        <sz val="9"/>
        <rFont val="宋体"/>
        <charset val="134"/>
      </rPr>
      <t>测量范围0.1—250.0mg/L。3.分辨率：NO</t>
    </r>
    <r>
      <rPr>
        <vertAlign val="subscript"/>
        <sz val="9"/>
        <rFont val="宋体"/>
        <charset val="134"/>
      </rPr>
      <t>3</t>
    </r>
    <r>
      <rPr>
        <sz val="9"/>
        <rFont val="宋体"/>
        <charset val="134"/>
      </rPr>
      <t>—N浓度在0.1—100mg/l，分辨率0.1mg/l；NO</t>
    </r>
    <r>
      <rPr>
        <vertAlign val="subscript"/>
        <sz val="9"/>
        <rFont val="宋体"/>
        <charset val="134"/>
      </rPr>
      <t>3</t>
    </r>
    <r>
      <rPr>
        <sz val="9"/>
        <rFont val="宋体"/>
        <charset val="134"/>
      </rPr>
      <t>—N浓度在100—250mg/l，分辨率1mg/l。</t>
    </r>
    <phoneticPr fontId="3" type="noConversion"/>
  </si>
  <si>
    <r>
      <t>功能：用于温室辅助制热，保障极端天气及应急状态下循环水养殖水体和环境温度在最佳温度以上。
参数：1.水体温度：保持在18—35度之间。2.空气环境温度：保持在18—40度之间。3.制热量：100kw以上。4.出水量：保持35—40m</t>
    </r>
    <r>
      <rPr>
        <vertAlign val="superscript"/>
        <sz val="9"/>
        <rFont val="宋体"/>
        <charset val="134"/>
      </rPr>
      <t>3</t>
    </r>
    <r>
      <rPr>
        <sz val="9"/>
        <rFont val="宋体"/>
        <charset val="134"/>
      </rPr>
      <t>/h。5.出水水温：40度以上。</t>
    </r>
    <phoneticPr fontId="3" type="noConversion"/>
  </si>
  <si>
    <r>
      <t>功能：原位光谱多参数水质分析测定。
参数：1.检测参数：200—700nm全光谱浸入式原位检测 TSS、turbidity、NO</t>
    </r>
    <r>
      <rPr>
        <vertAlign val="subscript"/>
        <sz val="9"/>
        <rFont val="宋体"/>
        <charset val="134"/>
      </rPr>
      <t>3</t>
    </r>
    <r>
      <rPr>
        <sz val="9"/>
        <rFont val="宋体"/>
        <charset val="134"/>
      </rPr>
      <t>—N、COD、BOD、TOC、DOC、UV254、色度、BTX、O3、H2S、AOC、指纹图和光谱报警, 温度和压力等。2.具备即插即测、机械刷自动清洗等功能。3.可直接浸没安装在介质中(现场) 或旁通式安装 (微型水站)，适用于地表水、地下水、饮用水和污水.4.可调节光程口径，支持全球校正功能。</t>
    </r>
    <phoneticPr fontId="3" type="noConversion"/>
  </si>
  <si>
    <r>
      <t>功能：实现无菌灌装生产。
参数：1.高效微粒空气过滤器功效：99.995% 0.3微米EN1822-H14；2.带有标准的N</t>
    </r>
    <r>
      <rPr>
        <vertAlign val="subscript"/>
        <sz val="8"/>
        <rFont val="宋体"/>
        <charset val="134"/>
      </rPr>
      <t>2</t>
    </r>
    <r>
      <rPr>
        <sz val="8"/>
        <rFont val="宋体"/>
        <charset val="134"/>
      </rPr>
      <t>气接口，用于低氧灌装；3.316L不锈钢结构；CIP清洗，SIP灭菌，Filling灌装三种工作模式；4.可连接为UHT无菌系统的一部分；5.工作室尺寸：1220mm X 580mm；压缩空气：5-7bar；冷却水：5L/min。</t>
    </r>
    <phoneticPr fontId="3" type="noConversion"/>
  </si>
  <si>
    <r>
      <t>功能：在苛刻的空气环境中测量CO</t>
    </r>
    <r>
      <rPr>
        <vertAlign val="subscript"/>
        <sz val="9"/>
        <rFont val="宋体"/>
        <charset val="134"/>
      </rPr>
      <t>2</t>
    </r>
    <r>
      <rPr>
        <sz val="9"/>
        <rFont val="宋体"/>
        <charset val="134"/>
      </rPr>
      <t>和H</t>
    </r>
    <r>
      <rPr>
        <vertAlign val="subscript"/>
        <sz val="9"/>
        <rFont val="宋体"/>
        <charset val="134"/>
      </rPr>
      <t>2</t>
    </r>
    <r>
      <rPr>
        <sz val="9"/>
        <rFont val="宋体"/>
        <charset val="134"/>
      </rPr>
      <t>O的绝对浓度大小，与风速波动的数据相连，确定CO</t>
    </r>
    <r>
      <rPr>
        <vertAlign val="subscript"/>
        <sz val="9"/>
        <rFont val="宋体"/>
        <charset val="134"/>
      </rPr>
      <t>2</t>
    </r>
    <r>
      <rPr>
        <sz val="9"/>
        <rFont val="宋体"/>
        <charset val="134"/>
      </rPr>
      <t>和H</t>
    </r>
    <r>
      <rPr>
        <vertAlign val="subscript"/>
        <sz val="9"/>
        <rFont val="宋体"/>
        <charset val="134"/>
      </rPr>
      <t>2</t>
    </r>
    <r>
      <rPr>
        <sz val="9"/>
        <rFont val="宋体"/>
        <charset val="134"/>
      </rPr>
      <t>O的流量大小。
参数：1.系统要求 操作环境：-25—50℃；电源：10.5—30 VDC；数据存储：可插拔USB存储设备；用户界面：Windows。2.CO</t>
    </r>
    <r>
      <rPr>
        <vertAlign val="subscript"/>
        <sz val="9"/>
        <rFont val="宋体"/>
        <charset val="134"/>
      </rPr>
      <t>2</t>
    </r>
    <r>
      <rPr>
        <sz val="9"/>
        <rFont val="宋体"/>
        <charset val="134"/>
      </rPr>
      <t xml:space="preserve"> /H</t>
    </r>
    <r>
      <rPr>
        <vertAlign val="subscript"/>
        <sz val="9"/>
        <rFont val="宋体"/>
        <charset val="134"/>
      </rPr>
      <t>2</t>
    </r>
    <r>
      <rPr>
        <sz val="9"/>
        <rFont val="宋体"/>
        <charset val="134"/>
      </rPr>
      <t>O分析仪CO</t>
    </r>
    <r>
      <rPr>
        <vertAlign val="subscript"/>
        <sz val="9"/>
        <rFont val="宋体"/>
        <charset val="134"/>
      </rPr>
      <t>2</t>
    </r>
    <r>
      <rPr>
        <sz val="9"/>
        <rFont val="宋体"/>
        <charset val="134"/>
      </rPr>
      <t>分析器校准范围：0—3000μmol/mol；准确度&lt;1%；RMS噪声(典型@370μmol/mol CO</t>
    </r>
    <r>
      <rPr>
        <vertAlign val="subscript"/>
        <sz val="9"/>
        <rFont val="宋体"/>
        <charset val="134"/>
      </rPr>
      <t>2</t>
    </r>
    <r>
      <rPr>
        <sz val="9"/>
        <rFont val="宋体"/>
        <charset val="134"/>
      </rPr>
      <t>)：10Hz：优于0.15μmol/mol；20Hz：优于0.2μmol/mol；H</t>
    </r>
    <r>
      <rPr>
        <vertAlign val="subscript"/>
        <sz val="9"/>
        <rFont val="宋体"/>
        <charset val="134"/>
      </rPr>
      <t>2</t>
    </r>
    <r>
      <rPr>
        <sz val="9"/>
        <rFont val="宋体"/>
        <charset val="134"/>
      </rPr>
      <t>O分析器：校准范围：0—60mmol/mol；准确度&lt;2%；RMS噪声：10Hz：优于0.005mmol/mol；20Hz：优于0.007mmol/mol；零点漂移 (每℃)：典型±0.03 mmol/mol。增益漂移：典型±0.15%。对CO</t>
    </r>
    <r>
      <rPr>
        <vertAlign val="subscript"/>
        <sz val="9"/>
        <rFont val="宋体"/>
        <charset val="134"/>
      </rPr>
      <t>2</t>
    </r>
    <r>
      <rPr>
        <sz val="9"/>
        <rFont val="宋体"/>
        <charset val="134"/>
      </rPr>
      <t>灵敏度（mol H</t>
    </r>
    <r>
      <rPr>
        <vertAlign val="subscript"/>
        <sz val="9"/>
        <rFont val="宋体"/>
        <charset val="134"/>
      </rPr>
      <t>2</t>
    </r>
    <r>
      <rPr>
        <sz val="9"/>
        <rFont val="宋体"/>
        <charset val="134"/>
      </rPr>
      <t>O/mol CO</t>
    </r>
    <r>
      <rPr>
        <vertAlign val="subscript"/>
        <sz val="9"/>
        <rFont val="宋体"/>
        <charset val="134"/>
      </rPr>
      <t>2</t>
    </r>
    <r>
      <rPr>
        <sz val="9"/>
        <rFont val="宋体"/>
        <charset val="134"/>
      </rPr>
      <t>）：±0.02。3.超声风速仪 风速：范围：0—45 m/s；精度：1.5%RMS@12 m/s，1%RMS@12 m/s(定制)；分辨率：&lt;0.01 m/s；风向：范围：0—359º；分辨率：0.1 º。 4.生物气象参数测量系统 光合有效辐射器：绝对校准：±5%；灵敏度：典型5—10 µA /1000 µmol/sm</t>
    </r>
    <r>
      <rPr>
        <vertAlign val="superscript"/>
        <sz val="9"/>
        <rFont val="宋体"/>
        <charset val="134"/>
      </rPr>
      <t>2</t>
    </r>
    <r>
      <rPr>
        <sz val="9"/>
        <rFont val="宋体"/>
        <charset val="134"/>
      </rPr>
      <t>；线性度：最大偏差为1%；响应时间：&lt;1µs；温度相关：&lt;0.15%/℃；降雨量传感器：分辨率：0.1mm；准确度：1.0%@50mm/hr；集雨器直径：245mm；漏斗深度：183mm；空气温湿度传感器：工作温度：-80— 60℃；工作电压：7—28VDC；量程：-80— 60℃；土壤水分和温度传感器：测量范围：-40— 60℃；准确性：±1℃@-40—50℃。</t>
    </r>
    <phoneticPr fontId="3" type="noConversion"/>
  </si>
  <si>
    <r>
      <t>功能：用于田间收获时作物产量、湿度及损失等参数的测量，实时显示粮食湿度和粮食潮湿、干燥时的产量数据。 
参数：1.测产精确度：&gt;97%。2.实时显示粮食湿度和粮食干湿时的产量数据。 3.纵轴流滚筒采用液压无级变速调节，风筛式清选，小麦割幅≥2.5m，5行玉米收割割台，喂入量≥8kg/s，离地间隙≥280mm，粮仓容积≥2.5m</t>
    </r>
    <r>
      <rPr>
        <vertAlign val="superscript"/>
        <sz val="9"/>
        <rFont val="宋体"/>
        <charset val="134"/>
      </rPr>
      <t>3</t>
    </r>
    <r>
      <rPr>
        <sz val="9"/>
        <rFont val="宋体"/>
        <charset val="134"/>
      </rPr>
      <t>，作业小时生产率≥0.6公顷/小时，最高行走速度≥24km/h。4.配套联合收获机封闭式高位旋转卸粮筒，封闭式卸粮设计，可以多角度、大范围卸粮。</t>
    </r>
    <phoneticPr fontId="3" type="noConversion"/>
  </si>
  <si>
    <r>
      <t>功能：用于从事植物叶片光合作用、蒸腾作用、呼吸作用等相关研究。 
参数：1.分析器：四通道绝对开路式、非扩散红外分析器定位于叶室头部。 2.H</t>
    </r>
    <r>
      <rPr>
        <vertAlign val="subscript"/>
        <sz val="9"/>
        <rFont val="宋体"/>
        <charset val="134"/>
      </rPr>
      <t>2</t>
    </r>
    <r>
      <rPr>
        <sz val="9"/>
        <rFont val="宋体"/>
        <charset val="134"/>
      </rPr>
      <t>O分析器：最佳量程范围0—75mmol/mol或40℃露点（40℃时相对湿度测量范围为100%），带宽10Hz，4秒信号躁声小于0.03μmol/mol。 3.CO</t>
    </r>
    <r>
      <rPr>
        <vertAlign val="subscript"/>
        <sz val="9"/>
        <rFont val="宋体"/>
        <charset val="134"/>
      </rPr>
      <t>2</t>
    </r>
    <r>
      <rPr>
        <sz val="9"/>
        <rFont val="宋体"/>
        <charset val="134"/>
      </rPr>
      <t>分析器：最佳量程范围0—3000μmol/mol，带宽10Hz，4秒信号躁声小于0.2μmol/mol。4.扩展槽支持即插即用闪存卡和以太网卡。 5.教学模拟软件与Internet远程操控软件。</t>
    </r>
    <phoneticPr fontId="3" type="noConversion"/>
  </si>
  <si>
    <t xml:space="preserve"> </t>
    <phoneticPr fontId="3" type="noConversion"/>
  </si>
  <si>
    <t>核定情况</t>
    <phoneticPr fontId="3" type="noConversion"/>
  </si>
  <si>
    <t>农业部河北北部耕地保育农业科学观测实验站建设项目概算核准表</t>
    <phoneticPr fontId="3" type="noConversion"/>
  </si>
  <si>
    <t>项目建设管理费</t>
    <phoneticPr fontId="3" type="noConversion"/>
  </si>
  <si>
    <t>设计费</t>
    <phoneticPr fontId="3" type="noConversion"/>
  </si>
  <si>
    <t>青贮饲草料加工技术集成科研基地建设项目概算核准表</t>
    <phoneticPr fontId="3" type="noConversion"/>
  </si>
  <si>
    <t>功能：用于养殖水体中的总氮、总磷、硝酸盐、亚硝酸盐、磷酸盐、氨氮和硅酸盐含量的连续流动自动分析。
1.主要组成：采样器，蠕动泵，化学模块，和检测模块等。2.集成自动取样、在线消解、在线过滤、自动混合、自动去干扰，自动流动快速比色等功能。3.每小时运行样品：60—70个，可在线蒸馏、渗析、UV消解、溶剂萃取、相分离。4.高容量随机存储进样器，支持XY—3进样器，270杯位。5.可装配3*5个独立可控的低容量2—通道试剂阀。</t>
    <phoneticPr fontId="3" type="noConversion"/>
  </si>
  <si>
    <t>功能：用于水质溶解氧、pH等多参数实时快速检测。
参数：1.可快速测量：温度、pH、ORP 、电导率、溶解氧、浊度、铵离子、氯离子、硝酸根离子等参数。2.所有传感器检测单元于一个平面上，带双面电动清洁毛刷，既可自动清洁所有传感器又可清洁限流器，支持带水插拔。3.主机内置Modbus/RS485、SDI—12、蓝牙三种通信协议，安卓APP数据采集传输，内置SD卡备份数据。4.供电方式采取普通碱性电池供电，现场快速校准，自动识别校准液，用混合标液可通过软件一次同时校准pH, ORP，电导率三个参数。</t>
    <phoneticPr fontId="3" type="noConversion"/>
  </si>
  <si>
    <t>青贮饲草料加工技术集成科研基地建设项目仪器设备及农机具表</t>
    <phoneticPr fontId="3" type="noConversion"/>
  </si>
  <si>
    <t>果蔬制汁加工技术集成科研基地建设项目仪器设备及农机具表</t>
    <phoneticPr fontId="3" type="noConversion"/>
  </si>
  <si>
    <t>精准农业技术集成科研基地（畜牧业）仪器设备及农机具表</t>
    <phoneticPr fontId="3" type="noConversion"/>
  </si>
  <si>
    <r>
      <t>附件</t>
    </r>
    <r>
      <rPr>
        <b/>
        <sz val="14"/>
        <rFont val="Arial"/>
        <family val="2"/>
      </rPr>
      <t>1-1</t>
    </r>
    <phoneticPr fontId="3" type="noConversion"/>
  </si>
  <si>
    <t>附件1-2</t>
    <phoneticPr fontId="3" type="noConversion"/>
  </si>
  <si>
    <t>附件2-1</t>
    <phoneticPr fontId="3" type="noConversion"/>
  </si>
  <si>
    <t>附件2-2</t>
    <phoneticPr fontId="3" type="noConversion"/>
  </si>
  <si>
    <t>附件5-2</t>
    <phoneticPr fontId="3" type="noConversion"/>
  </si>
  <si>
    <t>附件5-1</t>
    <phoneticPr fontId="3" type="noConversion"/>
  </si>
  <si>
    <t>附件4-2</t>
    <phoneticPr fontId="3" type="noConversion"/>
  </si>
  <si>
    <t>附件4-1</t>
    <phoneticPr fontId="3" type="noConversion"/>
  </si>
  <si>
    <t>附件3-2</t>
    <phoneticPr fontId="3" type="noConversion"/>
  </si>
  <si>
    <t>附件3-1</t>
    <phoneticPr fontId="3" type="noConversion"/>
  </si>
  <si>
    <t>功能：测定复杂果蔬原料和果蔬汁产品中功能性营养物质以及果蔬汁鉴伪工作。
参数：1.质谱仪部分：分辨率&gt; 40,000 @ 2722 m/z；ESI MS/MS正离子模式：柱上1pg 利血平（m/z 609.2807），考察174, 195, 397, 448 m/z，S/N&gt;1500:1；扫描速度：50 张MS谱/秒； 4GHz模拟-数字转换(ADC)操作模式；加热恒温双曲面四极杆以及具有真空夹套的低膨胀系数飞行管飞行时间质量分析器。谱图内动态范围：&gt; 105。2.液相色谱仪部分：操作压力0—1300 bar；流速范围0.001—5.0mL/min, 0.001ml/min步进；最低延迟体积10ul。3.自动进样器：进样位数：配置不少于200位2ml样品瓶；进样范围：0.1—100μL增量为0.1μL；进样精度：&lt; 0.25% RSD（进样体积5—20μL）；样品残留：&lt;0.005%；最大操作压力：大于1200bar。4.智能化柱温箱：加热/制冷到设定温度的时间：从室温到40℃，5min；从40℃降温至20℃，10min；温度稳定性：±0.05℃；可容纳4根30cm长色谱柱或8根短色谱柱。5.质谱工作站软件：目标离子的质谱/质谱采集(target MS/MS)；分子特征提取(MFE)功能；自动计算每个峰的化学式(MFG)，计算同位素比；数据相关模式的MS/MS谱化合物找寻功能。6.代谢组学分析软件：软件内置化合物鉴定功能，能够自动的对多组数据进行多元统计分析。</t>
    <phoneticPr fontId="3" type="noConversion"/>
  </si>
  <si>
    <t>功能：用于预测果蔬成分的结构的变化、微生物检测、材料研发等。
参数：1.采用长焦长光谱仪，焦长≥750mm。光谱数据采集模式≥四种。2.全反射式消色差校像散单级光谱仪。3.光谱分辨率（测试条件：采用≤1800刻线光栅，≥30um狭缝）：≤0.65cm-1（585nm氖灯线半高宽），≤0.35cm-1（837nm氖灯线半高宽）。4.灵敏度：硅三阶峰的信噪比≥20:1，并能观察到四阶峰。光谱重复性：≤±0.02cm-1。光谱稳定性：≤±0.02cm-1。5.光栅：采用等离子刻蚀全息技术，尺寸：≥76mm×76mm，配置两块光栅覆盖全谱段。6.光谱仪平场校正，焦平面≥30mm，配置≥1024像素CCD芯片，无边缘畸变。7.显微镜底座可调节可拆卸，聚焦样品通过调节物镜高低，不调样品台。可见平场消色差物镜：5X，10X，50X超长焦，100X。8.消色差透射共焦光路，光谱范围400-700nm。消色差反射式共焦光路，光谱范围200-2100nm。9.激光器：785nm固体激光器，线宽≤0.005cm-1，功率≥90mW；785nm干涉滤光片和两个Edge滤光片，低波数到50cm-1。</t>
    <phoneticPr fontId="3" type="noConversion"/>
  </si>
  <si>
    <t>功能：细菌鉴定和药敏测试。
参数：1.能鉴定550种以上微生物；配有电子菌液比浊器，试验菌液用量2—3ml。2.通过真空加样仓，把样品自动加入到鉴定试剂中。3.通过热刀自动将鉴定卡完全封闭。4.鉴定卡自动传送至培养箱中；能容纳30个鉴定卡，温度自动控制在34.5-36.5度。5.包含两套光学组件，三个波长。每15分钟读取鉴定卡数据；系统内置条码扫描器。6.分析完成后，鉴定卡自动退出并收集到废卡收集仓。7.鉴定准确度≥95%；鉴定报告出具时间≤3小时；特异性&gt;98%；样品通量30位。8.设备配置：鉴定仪主机、数据处理组件 （含数据库软件）、打印机、UPS、自动检测/培养组件、比浊器、Easy Inter 软件各1台（套）。</t>
    <phoneticPr fontId="3" type="noConversion"/>
  </si>
  <si>
    <t>功能：模拟果蔬汁在加工后的储藏、运输和超市展出时的状态，并记录温度、湿度变化。
参数：1. 冷藏展示柜（带玻璃门）：压缩机风冷；翅片冷凝器+风机；温控2℃—8℃；气候类型3(25℃ 60%)；电子温控；箱体隔板层数不低于4；内部容积不低于0.8 m³；展示面积不低于2.64㎡。系统配置：蒸发风机：10W*2；铜铝翅片蒸发器不低于16支管；压缩机（R404a）：220V/50HZ；一体机组 （R404a）；一体机组（R22)；冷媒/灌注量g：R404a/1400。2. 立风展示柜（无玻璃门）：压缩机风冷；冷凝器+风机；温控2℃—8℃；气候类型3(25℃ 60%)；电子温控；箱体隔板层数不低于4；内部容积不低于0.4 m³；展示面积不低于1.9㎡。系统配置：蒸发器：铜铝翅片蒸发器不低于24支管；压缩机（R404a）；一体机组 （R404a）；冷媒/灌注量g：R404a/1400；制冷量(压缩机)：1500—1600W。</t>
    <phoneticPr fontId="3" type="noConversion"/>
  </si>
  <si>
    <t>功能：用于研究果蔬Vc、糖类、氨基酸、花色苷、酚酸、黄酮等功能成分的分离鉴定、定性定量等研究。
参数：1.配置：主机、柱温箱、操作软件、培训各1台（套），二极管阵列检测器2个。2.四元溶剂管理系统：色谱泵：一体式独立柱塞，数控直线驱动色谱泵技术；四元梯度，1—4路溶剂任意混合；流量精度：＜0.075%RSD；延迟体积：&lt;650µL；梯度模式：预编10种以上梯度曲线。3.自动进样管理系统：进样精度≤0.5%RSD；进样准确度±2%；进样范围0.1-100µL；进样线性度&gt;0.999；交叉污染≤0.005%。4.柱温箱：范围室温以上5℃—65℃，增量1℃；温控精度±0.1℃。5.二极管阵列检测器：波长范围190-700nm；波长准确度±1nm；线性范围2.0AU；吸收范围0.0001 to 4.0000 AUFS；光源全程氘灯。6.数据管理系统：≥13种校正拟合定量计算方式；≥8种数据检索模式。</t>
    <phoneticPr fontId="3" type="noConversion"/>
  </si>
  <si>
    <t>功能：对有机化合物制备、定性和定量分析。
参数：1.泵系统：流速范围0.001-20ml/min；流速精度&lt;0.3 % RSD ；流速准确度±1%；可自动\连续进行溶剂压缩性补偿；在线密封垫清洗装置,可编程；最大操作压力40MPa；由两个独立的泵组成二元高压梯度。2.手动进样器：六通阀进样器2个, 含20ul定量环和1ml、2ml定量环各一个,带信号启动线；包含制备柱支架；包含切换阀，可以简单切换分析和半制备系统。3.自动进样器：全量进样，样量可变式；进样精度&lt;0.2%RSD；进样量准确度1%以下；交叉污染&lt; 0.0025% (萘、洗必泰)；进样速度10秒完成10mL进样；进样线性&gt;0.999。4.高灵敏度紫外检测器：可变波长范围190—700nm；可双波长同时检测；波长准确度±1nm；光谱带宽8nm；线性范围2.5AU；基线噪音±0.25×10-5Au；漂移1×10-4Au/h。</t>
    <phoneticPr fontId="3" type="noConversion"/>
  </si>
  <si>
    <t>功能：预测食品的可消化性、食物成分的释放及其结构的变化等。
参数：1.鼠胃系统：硅胶材料，真实鼠胃1:1倒模制成。2.鼠胃抗拉强度475psi；胃壁平均收缩频率2.98±0.88cpm.；胃壁平均收缩张力2.26g.；胃液平均酸度34.02mM/l；胃蛋白酶的平均酶活浓度252ug tyrosine.eq/ml.min；温度控制37±1℃，自动控制；胃系统工作方式压缩和蠕动挤压，转速0-10rpm。3.十二指肠由直径为6mm、长度为30cm的硅胶管制成；十二指肠工作方式挤压和蠕动。4.液体加入方式为微流体注射泵；注射泵的控制流量范围0.139μl/min—52.95ml/min；注射泵量程：0.000-10.000ml/min,可调。</t>
    <phoneticPr fontId="3" type="noConversion"/>
  </si>
  <si>
    <t>功能：具有隔氧功能，可以减少榨汁过程的褐变以及品质的损失
参数：1.螺旋榨汁。2.处理能力：500 kg/h（以苹果计）。3.SUS304 不锈钢材质。4.过滤网孔径：0.5 mm。5.含氮气保护装置，并配有制氮装置、氮气储罐等氮气发生系统。（含一台缓存罐、旋转果汁筛和离心泵）。</t>
    <phoneticPr fontId="3" type="noConversion"/>
  </si>
  <si>
    <t>功能：用于出汁困难的水果和蔬菜的榨汁
参数：1.压榨容量：50L。2.主体采用优质SUS304 不锈钢，间歇式上料，附有含有滤网衬里。3.气囊最大充气压力：0.6MPA。4.主要配件压力表、进气压力调节器、放气阀、进气阀、压力安全阀。</t>
    <phoneticPr fontId="3" type="noConversion"/>
  </si>
  <si>
    <t>功能：低温常压下进行浓缩。
参数：1.整机采用SUS304不锈钢材质。2.压缩空气量：3Nm³ 6Bar/min；冷却水用量：2m³/h，20℃冷却水；制冷剂选用：HFC型共沸制冷剂R-507。3.整机设备功率约：12.5KW；平均脱水能力：2kg/h。4.设备主要包含不锈钢原料罐、循环泵、板式换热器、带搅拌再不锈钢结晶罐、过滤器、洗涤塔、冰晶融解交换器。</t>
    <phoneticPr fontId="3" type="noConversion"/>
  </si>
  <si>
    <t>功能：实现果蔬汁的均匀化处理。
参数：1.处理量：200L/H；2.最大工作压力：40Mpa；额定工作压力：≤32Mpa；额定电机功率：4KW；3.柱塞：3 根（PH 型）；不锈钢外罩，主泵体采用三通式压盖采用径向自位密封。</t>
    <phoneticPr fontId="3" type="noConversion"/>
  </si>
  <si>
    <t>功能：提高果蔬汁稳定性和均一性。
参数：1.SUS304不锈钢材质；2.加工物料细度：2-50 μm；3.产能：200-300kg/h（按物料粘度、稠度等性质变化）；4.电机转速：2890 r/min；电机功率：5.5KW。</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</si>
</sst>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27" x14ac:knownFonts="1">
    <font>
      <sz val="10"/>
      <name val="Arial"/>
      <family val="2"/>
    </font>
    <font>
      <sz val="12"/>
      <name val="宋体"/>
      <charset val="134"/>
    </font>
    <font>
      <sz val="10"/>
      <name val="宋体"/>
      <charset val="134"/>
    </font>
    <font>
      <sz val="9"/>
      <name val="宋体"/>
      <charset val="134"/>
    </font>
    <font>
      <sz val="8"/>
      <name val="宋体"/>
      <charset val="134"/>
    </font>
    <font>
      <b/>
      <sz val="10"/>
      <name val="宋体"/>
      <charset val="134"/>
    </font>
    <font>
      <sz val="10"/>
      <name val="宋体"/>
      <charset val="134"/>
    </font>
    <font>
      <sz val="11"/>
      <color indexed="17"/>
      <name val="宋体"/>
      <charset val="134"/>
    </font>
    <font>
      <sz val="14"/>
      <name val="黑体"/>
      <family val="3"/>
      <charset val="134"/>
    </font>
    <font>
      <b/>
      <sz val="14"/>
      <name val="Arial"/>
      <family val="2"/>
    </font>
    <font>
      <sz val="9"/>
      <name val="BatangChe"/>
      <family val="3"/>
      <charset val="129"/>
    </font>
    <font>
      <b/>
      <sz val="10"/>
      <name val="Arial"/>
      <family val="2"/>
    </font>
    <font>
      <b/>
      <sz val="12"/>
      <name val="宋体"/>
      <charset val="134"/>
    </font>
    <font>
      <b/>
      <sz val="9"/>
      <name val="宋体"/>
      <charset val="134"/>
    </font>
    <font>
      <sz val="6"/>
      <name val="宋体"/>
      <charset val="134"/>
    </font>
    <font>
      <b/>
      <sz val="8"/>
      <name val="宋体"/>
      <charset val="134"/>
    </font>
    <font>
      <sz val="10"/>
      <name val="Arial"/>
      <family val="2"/>
    </font>
    <font>
      <sz val="11"/>
      <color indexed="20"/>
      <name val="宋体"/>
      <charset val="134"/>
    </font>
    <font>
      <sz val="11"/>
      <color indexed="14"/>
      <name val="宋体"/>
      <charset val="134"/>
    </font>
    <font>
      <vertAlign val="subscript"/>
      <sz val="9"/>
      <name val="宋体"/>
      <charset val="134"/>
    </font>
    <font>
      <sz val="9"/>
      <color indexed="8"/>
      <name val="宋体"/>
      <charset val="134"/>
    </font>
    <font>
      <sz val="9"/>
      <color indexed="10"/>
      <name val="宋体"/>
      <charset val="134"/>
    </font>
    <font>
      <vertAlign val="superscript"/>
      <sz val="9"/>
      <name val="宋体"/>
      <charset val="134"/>
    </font>
    <font>
      <vertAlign val="subscript"/>
      <sz val="8"/>
      <name val="宋体"/>
      <charset val="134"/>
    </font>
    <font>
      <b/>
      <sz val="14"/>
      <name val="黑体"/>
      <family val="3"/>
      <charset val="134"/>
    </font>
    <font>
      <sz val="10"/>
      <name val="黑体"/>
      <family val="3"/>
      <charset val="134"/>
    </font>
    <font>
      <sz val="12"/>
      <name val="黑体"/>
      <family val="3"/>
      <charset val="134"/>
    </font>
  </fonts>
  <fills count="5">
    <fill>
      <patternFill patternType="none"/>
    </fill>
    <fill>
      <patternFill patternType="gray125"/>
    </fill>
    <fill>
      <patternFill patternType="solid">
        <fgColor indexed="45"/>
        <bgColor indexed="64"/>
      </patternFill>
    </fill>
    <fill>
      <patternFill patternType="solid">
        <fgColor indexed="45"/>
      </patternFill>
    </fill>
    <fill>
      <patternFill patternType="solid">
        <fgColor indexed="42"/>
      </patternFill>
    </fill>
  </fills>
  <borders count="1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top style="thin">
        <color indexed="64"/>
      </top>
      <bottom style="thin">
        <color indexed="64"/>
      </bottom>
      <diagonal/>
    </border>
  </borders>
  <cellStyleXfs count="10">
    <xf numFmtId="0" fontId="0" fillId="0" borderId="0" applyNumberFormat="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2" borderId="0" applyNumberFormat="0" applyBorder="0" applyAlignment="0" applyProtection="0">
      <alignment vertical="center"/>
    </xf>
    <xf numFmtId="0" fontId="18"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cellStyleXfs>
  <cellXfs count="133">
    <xf numFmtId="0" fontId="0" fillId="0" borderId="0" xfId="0" applyNumberFormat="1" applyFont="1" applyFill="1" applyBorder="1" applyAlignment="1"/>
    <xf numFmtId="0" fontId="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xf>
    <xf numFmtId="2" fontId="5" fillId="0" borderId="3" xfId="0" applyNumberFormat="1" applyFont="1" applyFill="1" applyBorder="1" applyAlignment="1">
      <alignment horizontal="right" vertical="center" wrapText="1"/>
    </xf>
    <xf numFmtId="0" fontId="5" fillId="0" borderId="3" xfId="0" applyNumberFormat="1" applyFont="1" applyFill="1" applyBorder="1" applyAlignment="1">
      <alignment horizontal="right"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xf>
    <xf numFmtId="0"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3" xfId="0" applyNumberFormat="1" applyFont="1" applyFill="1" applyBorder="1" applyAlignment="1">
      <alignment horizontal="left" vertical="center" wrapText="1"/>
    </xf>
    <xf numFmtId="2" fontId="6" fillId="0" borderId="3" xfId="0" applyNumberFormat="1" applyFont="1" applyFill="1" applyBorder="1" applyAlignment="1">
      <alignment horizontal="right" vertical="center" wrapText="1"/>
    </xf>
    <xf numFmtId="176" fontId="0" fillId="0" borderId="0" xfId="0" applyNumberFormat="1" applyFont="1" applyFill="1" applyBorder="1" applyAlignment="1"/>
    <xf numFmtId="0" fontId="8" fillId="0" borderId="0" xfId="0" applyNumberFormat="1" applyFont="1" applyFill="1" applyBorder="1" applyAlignment="1"/>
    <xf numFmtId="9" fontId="6" fillId="0" borderId="3" xfId="0" applyNumberFormat="1" applyFont="1" applyFill="1" applyBorder="1" applyAlignment="1">
      <alignment horizontal="center" vertical="center" wrapText="1"/>
    </xf>
    <xf numFmtId="0" fontId="1"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center" vertical="center" wrapText="1"/>
    </xf>
    <xf numFmtId="0" fontId="11" fillId="0" borderId="0" xfId="0" applyNumberFormat="1" applyFont="1" applyFill="1" applyBorder="1" applyAlignment="1"/>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2" fontId="2" fillId="0" borderId="3" xfId="0" applyNumberFormat="1" applyFont="1" applyFill="1" applyBorder="1" applyAlignment="1">
      <alignment horizontal="right" vertical="center" wrapText="1"/>
    </xf>
    <xf numFmtId="0" fontId="2" fillId="0" borderId="3" xfId="0" applyNumberFormat="1" applyFont="1" applyFill="1" applyBorder="1" applyAlignment="1">
      <alignment horizontal="right" vertical="center" wrapText="1"/>
    </xf>
    <xf numFmtId="0" fontId="5" fillId="0" borderId="3" xfId="0" applyNumberFormat="1" applyFont="1" applyFill="1" applyBorder="1" applyAlignment="1">
      <alignment horizontal="left" vertical="center" wrapText="1"/>
    </xf>
    <xf numFmtId="0" fontId="8"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1" fillId="0" borderId="0" xfId="7" applyFont="1" applyFill="1">
      <alignment vertical="center"/>
    </xf>
    <xf numFmtId="0" fontId="12" fillId="0" borderId="4" xfId="7" applyFont="1" applyFill="1" applyBorder="1">
      <alignment vertical="center"/>
    </xf>
    <xf numFmtId="0" fontId="12" fillId="0" borderId="0" xfId="7" applyFont="1" applyFill="1">
      <alignment vertical="center"/>
    </xf>
    <xf numFmtId="0" fontId="1" fillId="0" borderId="0" xfId="7" applyFont="1" applyFill="1" applyAlignment="1">
      <alignment horizontal="left" vertical="center"/>
    </xf>
    <xf numFmtId="0" fontId="3" fillId="0" borderId="4" xfId="7" applyFont="1" applyFill="1" applyBorder="1" applyAlignment="1">
      <alignment horizontal="center" vertical="center" wrapText="1"/>
    </xf>
    <xf numFmtId="0" fontId="13" fillId="0" borderId="4" xfId="7" applyFont="1" applyFill="1" applyBorder="1" applyAlignment="1">
      <alignment horizontal="center" vertical="center" wrapText="1"/>
    </xf>
    <xf numFmtId="0" fontId="13" fillId="0" borderId="4" xfId="7" applyFont="1" applyFill="1" applyBorder="1" applyAlignment="1">
      <alignment horizontal="left" vertical="center" wrapText="1"/>
    </xf>
    <xf numFmtId="0" fontId="13" fillId="0" borderId="5" xfId="7" applyFont="1" applyFill="1" applyBorder="1" applyAlignment="1">
      <alignment vertical="center" wrapText="1"/>
    </xf>
    <xf numFmtId="0" fontId="3" fillId="0" borderId="4" xfId="7" applyFont="1" applyFill="1" applyBorder="1" applyAlignment="1">
      <alignment vertical="center" wrapText="1"/>
    </xf>
    <xf numFmtId="0" fontId="3" fillId="0" borderId="4" xfId="7" applyFont="1" applyFill="1" applyBorder="1" applyAlignment="1">
      <alignment horizontal="left" vertical="center" wrapText="1"/>
    </xf>
    <xf numFmtId="0" fontId="3" fillId="0" borderId="5" xfId="7" applyFont="1" applyFill="1" applyBorder="1" applyAlignment="1">
      <alignment vertical="center" wrapText="1"/>
    </xf>
    <xf numFmtId="0" fontId="3" fillId="0" borderId="5" xfId="7" applyFont="1" applyFill="1" applyBorder="1" applyAlignment="1">
      <alignment horizontal="center" vertical="center" wrapText="1"/>
    </xf>
    <xf numFmtId="0" fontId="2" fillId="0" borderId="3" xfId="0" applyNumberFormat="1" applyFont="1" applyFill="1" applyBorder="1" applyAlignment="1">
      <alignment horizontal="left" vertical="center"/>
    </xf>
    <xf numFmtId="176" fontId="2" fillId="0" borderId="3" xfId="0" applyNumberFormat="1" applyFont="1" applyFill="1" applyBorder="1" applyAlignment="1">
      <alignment horizontal="center" vertical="center" wrapText="1"/>
    </xf>
    <xf numFmtId="0" fontId="14"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vertical="center" wrapText="1"/>
    </xf>
    <xf numFmtId="0" fontId="15" fillId="0" borderId="4"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5" fillId="0" borderId="4"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xf>
    <xf numFmtId="0" fontId="0" fillId="0" borderId="0" xfId="0" applyNumberFormat="1" applyFont="1" applyFill="1" applyBorder="1" applyAlignment="1">
      <alignment horizontal="center"/>
    </xf>
    <xf numFmtId="0" fontId="5" fillId="0" borderId="3" xfId="0" applyNumberFormat="1" applyFont="1" applyFill="1" applyBorder="1" applyAlignment="1">
      <alignment horizontal="center" vertical="center"/>
    </xf>
    <xf numFmtId="9" fontId="2" fillId="0" borderId="3" xfId="0" applyNumberFormat="1" applyFont="1" applyFill="1" applyBorder="1" applyAlignment="1">
      <alignment horizontal="center" vertical="center" wrapText="1"/>
    </xf>
    <xf numFmtId="0" fontId="1" fillId="0" borderId="0" xfId="6" applyFont="1">
      <alignment vertical="center"/>
    </xf>
    <xf numFmtId="0" fontId="3" fillId="0" borderId="4" xfId="6" applyFont="1" applyBorder="1" applyAlignment="1">
      <alignment horizontal="center" vertical="center" wrapText="1"/>
    </xf>
    <xf numFmtId="0" fontId="3" fillId="0" borderId="4" xfId="6" applyFont="1" applyBorder="1" applyAlignment="1">
      <alignment vertical="center" wrapText="1"/>
    </xf>
    <xf numFmtId="0" fontId="1" fillId="0" borderId="0" xfId="6" applyFont="1" applyAlignment="1">
      <alignment vertical="center" wrapText="1"/>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3" fillId="0" borderId="4" xfId="0" applyFont="1" applyBorder="1" applyAlignment="1">
      <alignment vertical="center" wrapText="1"/>
    </xf>
    <xf numFmtId="0" fontId="1" fillId="0" borderId="0" xfId="6" applyFont="1" applyAlignment="1">
      <alignment horizontal="center" vertical="center"/>
    </xf>
    <xf numFmtId="0" fontId="8" fillId="0" borderId="0" xfId="5" applyNumberFormat="1" applyFont="1" applyFill="1" applyBorder="1" applyAlignment="1"/>
    <xf numFmtId="0" fontId="1" fillId="0" borderId="0" xfId="5" applyNumberFormat="1" applyFont="1" applyFill="1" applyBorder="1" applyAlignment="1"/>
    <xf numFmtId="0" fontId="1" fillId="0" borderId="0" xfId="5" applyNumberFormat="1" applyFont="1" applyFill="1" applyBorder="1" applyAlignment="1">
      <alignment horizontal="center"/>
    </xf>
    <xf numFmtId="0" fontId="1" fillId="0" borderId="0" xfId="5" applyFont="1">
      <alignment vertical="center"/>
    </xf>
    <xf numFmtId="0" fontId="3" fillId="0" borderId="1" xfId="5" applyFont="1" applyBorder="1" applyAlignment="1">
      <alignment horizontal="center" vertical="center" wrapText="1"/>
    </xf>
    <xf numFmtId="0" fontId="3" fillId="0" borderId="2" xfId="5" applyFont="1" applyBorder="1" applyAlignment="1">
      <alignment horizontal="center"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3" fillId="0" borderId="4" xfId="5" applyFont="1" applyBorder="1" applyAlignment="1">
      <alignment horizontal="center" vertical="center" wrapText="1"/>
    </xf>
    <xf numFmtId="0" fontId="3" fillId="0" borderId="4" xfId="5" applyFont="1" applyBorder="1" applyAlignment="1">
      <alignment vertical="center" wrapText="1"/>
    </xf>
    <xf numFmtId="0" fontId="3" fillId="0" borderId="4" xfId="5" applyFont="1" applyBorder="1" applyAlignment="1">
      <alignment horizontal="left" vertical="center" wrapText="1"/>
    </xf>
    <xf numFmtId="0" fontId="21" fillId="0" borderId="4" xfId="5" applyFont="1" applyBorder="1" applyAlignment="1">
      <alignment vertical="center" wrapText="1"/>
    </xf>
    <xf numFmtId="0" fontId="3" fillId="0" borderId="4" xfId="5" applyFont="1" applyFill="1" applyBorder="1" applyAlignment="1">
      <alignment horizontal="center" vertical="center" wrapText="1"/>
    </xf>
    <xf numFmtId="0" fontId="3" fillId="0" borderId="4" xfId="5" applyFont="1" applyFill="1" applyBorder="1" applyAlignment="1">
      <alignment horizontal="left" vertical="center" wrapText="1"/>
    </xf>
    <xf numFmtId="0" fontId="3" fillId="0" borderId="4" xfId="5" applyFont="1" applyFill="1" applyBorder="1" applyAlignment="1">
      <alignment vertical="center" wrapText="1"/>
    </xf>
    <xf numFmtId="0" fontId="1" fillId="0" borderId="0" xfId="5" applyFont="1" applyFill="1">
      <alignment vertical="center"/>
    </xf>
    <xf numFmtId="0" fontId="1" fillId="0" borderId="0" xfId="5" applyFont="1" applyAlignment="1">
      <alignment horizontal="left" vertical="center"/>
    </xf>
    <xf numFmtId="0" fontId="1" fillId="0" borderId="0" xfId="5"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2"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left" vertical="center"/>
    </xf>
    <xf numFmtId="0" fontId="16" fillId="0" borderId="0" xfId="0" applyNumberFormat="1" applyFont="1" applyFill="1" applyBorder="1" applyAlignment="1"/>
    <xf numFmtId="0" fontId="26" fillId="0" borderId="0" xfId="5" applyFont="1">
      <alignment vertical="center"/>
    </xf>
    <xf numFmtId="0" fontId="26" fillId="0" borderId="0" xfId="6" applyFont="1">
      <alignment vertical="center"/>
    </xf>
    <xf numFmtId="0" fontId="26" fillId="0" borderId="0" xfId="0" applyNumberFormat="1" applyFont="1" applyFill="1" applyBorder="1" applyAlignment="1" applyProtection="1">
      <alignment vertical="center"/>
    </xf>
    <xf numFmtId="0" fontId="26" fillId="0" borderId="0" xfId="7" applyFont="1" applyFill="1">
      <alignment vertical="center"/>
    </xf>
    <xf numFmtId="0" fontId="24" fillId="0" borderId="0"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0"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25" fillId="0" borderId="0" xfId="0" applyNumberFormat="1" applyFont="1" applyFill="1" applyBorder="1" applyAlignment="1">
      <alignment vertical="center"/>
    </xf>
    <xf numFmtId="0" fontId="24" fillId="0" borderId="6" xfId="7" applyFont="1" applyFill="1" applyBorder="1" applyAlignment="1">
      <alignment horizontal="center" vertical="center"/>
    </xf>
    <xf numFmtId="0" fontId="3" fillId="0" borderId="4"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2" xfId="7" applyFont="1" applyFill="1" applyBorder="1" applyAlignment="1">
      <alignment horizontal="center" vertical="center" wrapText="1"/>
    </xf>
    <xf numFmtId="0" fontId="3" fillId="0" borderId="15" xfId="7"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24" fillId="0" borderId="17"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24" fillId="0" borderId="6" xfId="6" applyFont="1" applyBorder="1" applyAlignment="1">
      <alignment horizontal="center" vertical="center"/>
    </xf>
    <xf numFmtId="0" fontId="3" fillId="0" borderId="16" xfId="6" applyFont="1" applyBorder="1" applyAlignment="1">
      <alignment horizontal="center" vertical="center" wrapText="1"/>
    </xf>
    <xf numFmtId="0" fontId="3" fillId="0" borderId="12" xfId="6" applyFont="1" applyBorder="1" applyAlignment="1">
      <alignment horizontal="center" vertical="center" wrapText="1"/>
    </xf>
    <xf numFmtId="0" fontId="3" fillId="0" borderId="5" xfId="6" applyFont="1" applyBorder="1" applyAlignment="1">
      <alignment horizontal="center" vertical="center" wrapText="1"/>
    </xf>
    <xf numFmtId="0" fontId="3" fillId="0" borderId="13" xfId="6" applyFont="1" applyBorder="1" applyAlignment="1">
      <alignment horizontal="center" vertical="center" wrapText="1"/>
    </xf>
    <xf numFmtId="0" fontId="3" fillId="0" borderId="2" xfId="6" applyFont="1" applyBorder="1" applyAlignment="1">
      <alignment horizontal="center" vertical="center" wrapText="1"/>
    </xf>
    <xf numFmtId="0" fontId="25" fillId="0" borderId="17" xfId="0" applyNumberFormat="1" applyFont="1" applyFill="1" applyBorder="1" applyAlignment="1">
      <alignment vertical="center"/>
    </xf>
    <xf numFmtId="0" fontId="24" fillId="0" borderId="6" xfId="5" applyFont="1" applyBorder="1" applyAlignment="1">
      <alignment horizontal="center" vertical="center"/>
    </xf>
    <xf numFmtId="0" fontId="3" fillId="0" borderId="13"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8" xfId="5" applyFont="1" applyBorder="1" applyAlignment="1">
      <alignment horizontal="center" vertical="center" wrapText="1"/>
    </xf>
    <xf numFmtId="0" fontId="3" fillId="0" borderId="12" xfId="5" applyFont="1" applyBorder="1" applyAlignment="1">
      <alignment horizontal="center" vertical="center" wrapText="1"/>
    </xf>
    <xf numFmtId="0" fontId="3" fillId="0" borderId="5" xfId="5" applyFont="1" applyBorder="1" applyAlignment="1">
      <alignment horizontal="center" vertical="center" wrapText="1"/>
    </xf>
  </cellXfs>
  <cellStyles count="10">
    <cellStyle name="差_10 耕地保育项目仪器设备表" xfId="1"/>
    <cellStyle name="差_9 耕地保育项目概算核定表" xfId="2"/>
    <cellStyle name="差_精准农业技术集成科研基地（畜牧业）建设项目初步设计概算评审表" xfId="3"/>
    <cellStyle name="差_精准农业技术集成科研基地（畜牧业）建设项目仪器设备评审表" xfId="4"/>
    <cellStyle name="常规" xfId="0" builtinId="0"/>
    <cellStyle name="常规_10 耕地保育项目仪器设备表" xfId="5"/>
    <cellStyle name="常规_精准农业技术集成科研基地（畜牧业）建设项目仪器设备评审表" xfId="6"/>
    <cellStyle name="常规_仪器设备表-精准渔业项目" xfId="7"/>
    <cellStyle name="好_10 耕地保育项目仪器设备表" xfId="8"/>
    <cellStyle name="好_9 耕地保育项目概算核定表" xfId="9"/>
  </cellStyles>
  <dxfs count="3">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4"/>
  <sheetViews>
    <sheetView tabSelected="1" workbookViewId="0">
      <selection activeCell="K7" sqref="K7"/>
    </sheetView>
  </sheetViews>
  <sheetFormatPr defaultColWidth="9.140625" defaultRowHeight="12.75" x14ac:dyDescent="0.2"/>
  <cols>
    <col min="1" max="1" width="6.140625" customWidth="1"/>
    <col min="2" max="2" width="25" bestFit="1" customWidth="1"/>
    <col min="3" max="4" width="10" bestFit="1" customWidth="1"/>
    <col min="5" max="5" width="11" customWidth="1"/>
    <col min="6" max="7" width="10" bestFit="1" customWidth="1"/>
    <col min="8" max="8" width="11.140625" customWidth="1"/>
    <col min="9" max="9" width="10" bestFit="1" customWidth="1"/>
    <col min="10" max="10" width="8" customWidth="1"/>
    <col min="11" max="11" width="15.42578125" customWidth="1"/>
    <col min="13" max="13" width="12.85546875" bestFit="1" customWidth="1"/>
  </cols>
  <sheetData>
    <row r="1" spans="1:11" ht="24" customHeight="1" x14ac:dyDescent="0.25">
      <c r="A1" s="17" t="s">
        <v>430</v>
      </c>
    </row>
    <row r="2" spans="1:11" ht="28.15" customHeight="1" x14ac:dyDescent="0.2">
      <c r="A2" s="95" t="s">
        <v>424</v>
      </c>
      <c r="B2" s="96"/>
      <c r="C2" s="96"/>
      <c r="D2" s="96"/>
      <c r="E2" s="96"/>
      <c r="F2" s="96"/>
      <c r="G2" s="96"/>
      <c r="H2" s="96"/>
      <c r="I2" s="96"/>
      <c r="J2" s="96"/>
      <c r="K2" s="96"/>
    </row>
    <row r="3" spans="1:11" ht="30.6" customHeight="1" x14ac:dyDescent="0.2">
      <c r="A3" s="100" t="s">
        <v>275</v>
      </c>
      <c r="B3" s="100" t="s">
        <v>276</v>
      </c>
      <c r="C3" s="97" t="s">
        <v>277</v>
      </c>
      <c r="D3" s="98"/>
      <c r="E3" s="98"/>
      <c r="F3" s="99"/>
      <c r="G3" s="97" t="s">
        <v>378</v>
      </c>
      <c r="H3" s="98"/>
      <c r="I3" s="99"/>
      <c r="J3" s="100" t="s">
        <v>278</v>
      </c>
      <c r="K3" s="100" t="s">
        <v>279</v>
      </c>
    </row>
    <row r="4" spans="1:11" ht="29.45" customHeight="1" x14ac:dyDescent="0.2">
      <c r="A4" s="101"/>
      <c r="B4" s="101"/>
      <c r="C4" s="5" t="s">
        <v>280</v>
      </c>
      <c r="D4" s="5" t="s">
        <v>281</v>
      </c>
      <c r="E4" s="5" t="s">
        <v>282</v>
      </c>
      <c r="F4" s="5" t="s">
        <v>283</v>
      </c>
      <c r="G4" s="5" t="s">
        <v>281</v>
      </c>
      <c r="H4" s="5" t="s">
        <v>282</v>
      </c>
      <c r="I4" s="5" t="s">
        <v>283</v>
      </c>
      <c r="J4" s="101"/>
      <c r="K4" s="101"/>
    </row>
    <row r="5" spans="1:11" ht="24" customHeight="1" x14ac:dyDescent="0.2">
      <c r="A5" s="6" t="s">
        <v>284</v>
      </c>
      <c r="B5" s="6" t="s">
        <v>285</v>
      </c>
      <c r="C5" s="6" t="s">
        <v>284</v>
      </c>
      <c r="D5" s="6" t="s">
        <v>284</v>
      </c>
      <c r="E5" s="6" t="s">
        <v>284</v>
      </c>
      <c r="F5" s="7">
        <f>F6+F13+F14+F20</f>
        <v>1330</v>
      </c>
      <c r="G5" s="7"/>
      <c r="H5" s="7"/>
      <c r="I5" s="7">
        <v>1330</v>
      </c>
      <c r="J5" s="15"/>
      <c r="K5" s="6" t="s">
        <v>284</v>
      </c>
    </row>
    <row r="6" spans="1:11" ht="24" customHeight="1" x14ac:dyDescent="0.2">
      <c r="A6" s="5" t="s">
        <v>286</v>
      </c>
      <c r="B6" s="6" t="s">
        <v>287</v>
      </c>
      <c r="C6" s="5" t="s">
        <v>284</v>
      </c>
      <c r="D6" s="5" t="s">
        <v>284</v>
      </c>
      <c r="E6" s="5" t="s">
        <v>284</v>
      </c>
      <c r="F6" s="8">
        <f>SUM(F7:F12)</f>
        <v>233.1</v>
      </c>
      <c r="G6" s="8"/>
      <c r="H6" s="8"/>
      <c r="I6" s="8">
        <f>SUM(I7:I12)</f>
        <v>233.1</v>
      </c>
      <c r="J6" s="15"/>
      <c r="K6" s="5" t="s">
        <v>284</v>
      </c>
    </row>
    <row r="7" spans="1:11" ht="24" customHeight="1" x14ac:dyDescent="0.2">
      <c r="A7" s="9">
        <v>1</v>
      </c>
      <c r="B7" s="10" t="s">
        <v>288</v>
      </c>
      <c r="C7" s="11" t="s">
        <v>289</v>
      </c>
      <c r="D7" s="9">
        <v>240</v>
      </c>
      <c r="E7" s="12">
        <f t="shared" ref="E7:E12" si="0">F7*10000/D7</f>
        <v>393.75</v>
      </c>
      <c r="F7" s="13">
        <v>9.4499999999999993</v>
      </c>
      <c r="G7" s="9">
        <v>240</v>
      </c>
      <c r="H7" s="12">
        <f t="shared" ref="H7:H12" si="1">I7*10000/G7</f>
        <v>393.75</v>
      </c>
      <c r="I7" s="13">
        <v>9.4499999999999993</v>
      </c>
      <c r="J7" s="15"/>
      <c r="K7" s="9"/>
    </row>
    <row r="8" spans="1:11" ht="24" customHeight="1" x14ac:dyDescent="0.2">
      <c r="A8" s="9">
        <v>2</v>
      </c>
      <c r="B8" s="10" t="s">
        <v>290</v>
      </c>
      <c r="C8" s="11" t="s">
        <v>291</v>
      </c>
      <c r="D8" s="9">
        <v>526</v>
      </c>
      <c r="E8" s="12">
        <f t="shared" si="0"/>
        <v>1001.1406844106464</v>
      </c>
      <c r="F8" s="13">
        <v>52.66</v>
      </c>
      <c r="G8" s="9">
        <v>526</v>
      </c>
      <c r="H8" s="12">
        <f t="shared" si="1"/>
        <v>1001.1406844106464</v>
      </c>
      <c r="I8" s="13">
        <v>52.66</v>
      </c>
      <c r="J8" s="15"/>
      <c r="K8" s="9"/>
    </row>
    <row r="9" spans="1:11" ht="24" customHeight="1" x14ac:dyDescent="0.2">
      <c r="A9" s="9">
        <v>3</v>
      </c>
      <c r="B9" s="10" t="s">
        <v>292</v>
      </c>
      <c r="C9" s="11" t="s">
        <v>291</v>
      </c>
      <c r="D9" s="9">
        <v>609</v>
      </c>
      <c r="E9" s="12">
        <f t="shared" si="0"/>
        <v>998.68637110016425</v>
      </c>
      <c r="F9" s="13">
        <v>60.82</v>
      </c>
      <c r="G9" s="9">
        <v>609</v>
      </c>
      <c r="H9" s="12">
        <f t="shared" si="1"/>
        <v>998.68637110016425</v>
      </c>
      <c r="I9" s="13">
        <v>60.82</v>
      </c>
      <c r="J9" s="15"/>
      <c r="K9" s="9"/>
    </row>
    <row r="10" spans="1:11" ht="24" customHeight="1" x14ac:dyDescent="0.2">
      <c r="A10" s="9">
        <v>4</v>
      </c>
      <c r="B10" s="10" t="s">
        <v>293</v>
      </c>
      <c r="C10" s="11" t="s">
        <v>291</v>
      </c>
      <c r="D10" s="9">
        <v>755</v>
      </c>
      <c r="E10" s="12">
        <f t="shared" si="0"/>
        <v>1275.7615894039734</v>
      </c>
      <c r="F10" s="13">
        <v>96.32</v>
      </c>
      <c r="G10" s="9">
        <v>755</v>
      </c>
      <c r="H10" s="12">
        <f t="shared" si="1"/>
        <v>1275.7615894039734</v>
      </c>
      <c r="I10" s="13">
        <v>96.32</v>
      </c>
      <c r="J10" s="15"/>
      <c r="K10" s="9"/>
    </row>
    <row r="11" spans="1:11" ht="24" customHeight="1" x14ac:dyDescent="0.2">
      <c r="A11" s="9">
        <v>5</v>
      </c>
      <c r="B11" s="10" t="s">
        <v>294</v>
      </c>
      <c r="C11" s="11" t="s">
        <v>295</v>
      </c>
      <c r="D11" s="9">
        <v>80</v>
      </c>
      <c r="E11" s="12">
        <f t="shared" si="0"/>
        <v>1448.75</v>
      </c>
      <c r="F11" s="13">
        <v>11.59</v>
      </c>
      <c r="G11" s="9">
        <v>80</v>
      </c>
      <c r="H11" s="12">
        <f t="shared" si="1"/>
        <v>1448.75</v>
      </c>
      <c r="I11" s="13">
        <v>11.59</v>
      </c>
      <c r="J11" s="15"/>
      <c r="K11" s="9"/>
    </row>
    <row r="12" spans="1:11" ht="24" customHeight="1" x14ac:dyDescent="0.2">
      <c r="A12" s="9">
        <v>6</v>
      </c>
      <c r="B12" s="10" t="s">
        <v>296</v>
      </c>
      <c r="C12" s="11" t="s">
        <v>297</v>
      </c>
      <c r="D12" s="9">
        <v>85</v>
      </c>
      <c r="E12" s="12">
        <f t="shared" si="0"/>
        <v>265.88235294117641</v>
      </c>
      <c r="F12" s="13">
        <v>2.2599999999999998</v>
      </c>
      <c r="G12" s="9">
        <v>85</v>
      </c>
      <c r="H12" s="12">
        <f t="shared" si="1"/>
        <v>265.88235294117641</v>
      </c>
      <c r="I12" s="13">
        <v>2.2599999999999998</v>
      </c>
      <c r="J12" s="15"/>
      <c r="K12" s="9"/>
    </row>
    <row r="13" spans="1:11" ht="24" customHeight="1" x14ac:dyDescent="0.2">
      <c r="A13" s="5" t="s">
        <v>298</v>
      </c>
      <c r="B13" s="6" t="s">
        <v>299</v>
      </c>
      <c r="C13" s="5" t="s">
        <v>284</v>
      </c>
      <c r="D13" s="5" t="s">
        <v>284</v>
      </c>
      <c r="E13" s="13" t="s">
        <v>284</v>
      </c>
      <c r="F13" s="7">
        <v>988.9</v>
      </c>
      <c r="G13" s="7"/>
      <c r="H13" s="7"/>
      <c r="I13" s="7">
        <v>988.9</v>
      </c>
      <c r="J13" s="15"/>
      <c r="K13" s="5" t="s">
        <v>284</v>
      </c>
    </row>
    <row r="14" spans="1:11" ht="24" customHeight="1" x14ac:dyDescent="0.2">
      <c r="A14" s="5" t="s">
        <v>300</v>
      </c>
      <c r="B14" s="6" t="s">
        <v>301</v>
      </c>
      <c r="C14" s="5" t="s">
        <v>284</v>
      </c>
      <c r="D14" s="5" t="s">
        <v>284</v>
      </c>
      <c r="E14" s="13" t="s">
        <v>284</v>
      </c>
      <c r="F14" s="7">
        <f>SUM(F15:F19)</f>
        <v>70.41</v>
      </c>
      <c r="G14" s="7"/>
      <c r="H14" s="7"/>
      <c r="I14" s="7">
        <f>SUM(I15:I19)</f>
        <v>60.92</v>
      </c>
      <c r="J14" s="7">
        <f t="shared" ref="J14:J21" si="2">I14-F14</f>
        <v>-9.4899999999999949</v>
      </c>
      <c r="K14" s="5" t="s">
        <v>284</v>
      </c>
    </row>
    <row r="15" spans="1:11" ht="24" customHeight="1" x14ac:dyDescent="0.2">
      <c r="A15" s="9" t="s">
        <v>302</v>
      </c>
      <c r="B15" s="14" t="s">
        <v>303</v>
      </c>
      <c r="C15" s="5" t="s">
        <v>284</v>
      </c>
      <c r="D15" s="5" t="s">
        <v>284</v>
      </c>
      <c r="E15" s="13" t="s">
        <v>284</v>
      </c>
      <c r="F15" s="15">
        <v>18.329999999999998</v>
      </c>
      <c r="G15" s="5" t="s">
        <v>284</v>
      </c>
      <c r="H15" s="5" t="s">
        <v>284</v>
      </c>
      <c r="I15" s="15">
        <v>13.33</v>
      </c>
      <c r="J15" s="15">
        <f t="shared" si="2"/>
        <v>-4.9999999999999982</v>
      </c>
      <c r="K15" s="18">
        <v>0.01</v>
      </c>
    </row>
    <row r="16" spans="1:11" ht="24" customHeight="1" x14ac:dyDescent="0.2">
      <c r="A16" s="9" t="s">
        <v>304</v>
      </c>
      <c r="B16" s="14" t="s">
        <v>305</v>
      </c>
      <c r="C16" s="5" t="s">
        <v>284</v>
      </c>
      <c r="D16" s="5" t="s">
        <v>284</v>
      </c>
      <c r="E16" s="13" t="s">
        <v>284</v>
      </c>
      <c r="F16" s="15">
        <v>5</v>
      </c>
      <c r="G16" s="5" t="s">
        <v>284</v>
      </c>
      <c r="H16" s="5" t="s">
        <v>284</v>
      </c>
      <c r="I16" s="15">
        <v>6.16</v>
      </c>
      <c r="J16" s="15">
        <f t="shared" si="2"/>
        <v>1.1600000000000001</v>
      </c>
      <c r="K16" s="14" t="s">
        <v>284</v>
      </c>
    </row>
    <row r="17" spans="1:13" ht="24" customHeight="1" x14ac:dyDescent="0.2">
      <c r="A17" s="9" t="s">
        <v>306</v>
      </c>
      <c r="B17" s="14" t="s">
        <v>307</v>
      </c>
      <c r="C17" s="5" t="s">
        <v>284</v>
      </c>
      <c r="D17" s="5" t="s">
        <v>284</v>
      </c>
      <c r="E17" s="13" t="s">
        <v>284</v>
      </c>
      <c r="F17" s="15">
        <v>22</v>
      </c>
      <c r="G17" s="5" t="s">
        <v>284</v>
      </c>
      <c r="H17" s="5" t="s">
        <v>284</v>
      </c>
      <c r="I17" s="15">
        <v>22</v>
      </c>
      <c r="J17" s="15"/>
      <c r="K17" s="14" t="s">
        <v>284</v>
      </c>
    </row>
    <row r="18" spans="1:13" ht="24" customHeight="1" x14ac:dyDescent="0.2">
      <c r="A18" s="9" t="s">
        <v>308</v>
      </c>
      <c r="B18" s="14" t="s">
        <v>309</v>
      </c>
      <c r="C18" s="5" t="s">
        <v>284</v>
      </c>
      <c r="D18" s="5" t="s">
        <v>284</v>
      </c>
      <c r="E18" s="13" t="s">
        <v>284</v>
      </c>
      <c r="F18" s="15">
        <v>7.33</v>
      </c>
      <c r="G18" s="5" t="s">
        <v>284</v>
      </c>
      <c r="H18" s="5" t="s">
        <v>284</v>
      </c>
      <c r="I18" s="15">
        <v>11.74</v>
      </c>
      <c r="J18" s="15">
        <f t="shared" si="2"/>
        <v>4.41</v>
      </c>
      <c r="K18" s="14" t="s">
        <v>284</v>
      </c>
    </row>
    <row r="19" spans="1:13" ht="24" customHeight="1" x14ac:dyDescent="0.2">
      <c r="A19" s="9" t="s">
        <v>310</v>
      </c>
      <c r="B19" s="14" t="s">
        <v>311</v>
      </c>
      <c r="C19" s="5" t="s">
        <v>284</v>
      </c>
      <c r="D19" s="5" t="s">
        <v>284</v>
      </c>
      <c r="E19" s="13" t="s">
        <v>284</v>
      </c>
      <c r="F19" s="15">
        <v>17.75</v>
      </c>
      <c r="G19" s="5" t="s">
        <v>284</v>
      </c>
      <c r="H19" s="5" t="s">
        <v>284</v>
      </c>
      <c r="I19" s="15">
        <v>7.69</v>
      </c>
      <c r="J19" s="15">
        <f t="shared" si="2"/>
        <v>-10.059999999999999</v>
      </c>
      <c r="K19" s="14" t="s">
        <v>284</v>
      </c>
    </row>
    <row r="20" spans="1:13" ht="24" customHeight="1" x14ac:dyDescent="0.2">
      <c r="A20" s="5" t="s">
        <v>312</v>
      </c>
      <c r="B20" s="6" t="s">
        <v>313</v>
      </c>
      <c r="C20" s="5" t="s">
        <v>284</v>
      </c>
      <c r="D20" s="5" t="s">
        <v>284</v>
      </c>
      <c r="E20" s="5" t="s">
        <v>284</v>
      </c>
      <c r="F20" s="7">
        <f>F21</f>
        <v>37.590000000000003</v>
      </c>
      <c r="G20" s="5" t="s">
        <v>284</v>
      </c>
      <c r="H20" s="5" t="s">
        <v>284</v>
      </c>
      <c r="I20" s="7">
        <f>I21</f>
        <v>47.080000000000112</v>
      </c>
      <c r="J20" s="7">
        <f t="shared" si="2"/>
        <v>9.4900000000001086</v>
      </c>
      <c r="K20" s="14" t="s">
        <v>284</v>
      </c>
    </row>
    <row r="21" spans="1:13" ht="24" customHeight="1" x14ac:dyDescent="0.2">
      <c r="A21" s="9" t="s">
        <v>302</v>
      </c>
      <c r="B21" s="14" t="s">
        <v>314</v>
      </c>
      <c r="C21" s="5" t="s">
        <v>284</v>
      </c>
      <c r="D21" s="5" t="s">
        <v>284</v>
      </c>
      <c r="E21" s="13" t="s">
        <v>284</v>
      </c>
      <c r="F21" s="15">
        <v>37.590000000000003</v>
      </c>
      <c r="G21" s="5" t="s">
        <v>284</v>
      </c>
      <c r="H21" s="5" t="s">
        <v>284</v>
      </c>
      <c r="I21" s="15">
        <f>I5-I6-I13-I14</f>
        <v>47.080000000000112</v>
      </c>
      <c r="J21" s="15">
        <f t="shared" si="2"/>
        <v>9.4900000000001086</v>
      </c>
      <c r="K21" s="14" t="s">
        <v>284</v>
      </c>
      <c r="M21" s="16"/>
    </row>
    <row r="22" spans="1:13" ht="24" customHeight="1" x14ac:dyDescent="0.2"/>
    <row r="23" spans="1:13" ht="24" customHeight="1" x14ac:dyDescent="0.2"/>
    <row r="24" spans="1:13" ht="15" customHeight="1" x14ac:dyDescent="0.2"/>
    <row r="25" spans="1:13" ht="15" customHeight="1" x14ac:dyDescent="0.2"/>
    <row r="26" spans="1:13" ht="15" customHeight="1" x14ac:dyDescent="0.2"/>
    <row r="27" spans="1:13" ht="1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sheetData>
  <sheetProtection algorithmName="SHA-512" hashValue="dLkPFa3mgA2XApghohL8v/s3Mq+O38eyTXaxc7E5D1HLClXpFij+McRViLIPQq/pwq+FJHrafA1KoRZ5CUw+lw==" saltValue="eAU2mcJQ/U8dQmF2enimBQ==" spinCount="100000" sheet="1" objects="1" scenarios="1"/>
  <mergeCells count="7">
    <mergeCell ref="A2:K2"/>
    <mergeCell ref="C3:F3"/>
    <mergeCell ref="G3:I3"/>
    <mergeCell ref="A3:A4"/>
    <mergeCell ref="B3:B4"/>
    <mergeCell ref="J3:J4"/>
    <mergeCell ref="K3:K4"/>
  </mergeCells>
  <phoneticPr fontId="3" type="noConversion"/>
  <pageMargins left="0.75" right="0.75" top="0.55000000000000004" bottom="0.79" header="0.51" footer="0.51"/>
  <pageSetup paperSize="9" fitToWidth="0" fitToHeight="0" orientation="landscape" horizontalDpi="300" verticalDpi="300" r:id="rId1"/>
  <headerFooter alignWithMargins="0">
    <oddFooter>&amp;C&amp;"宋体,常规"第&amp;"Arial,常规" &amp;P &amp;"宋体,常规"页，共&amp;"Arial,常规" &amp;N &amp;"宋体,常规"页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topLeftCell="A43" workbookViewId="0">
      <selection activeCell="K7" sqref="K7"/>
    </sheetView>
  </sheetViews>
  <sheetFormatPr defaultColWidth="9.7109375" defaultRowHeight="14.25" x14ac:dyDescent="0.2"/>
  <cols>
    <col min="1" max="1" width="5.7109375" style="69" customWidth="1"/>
    <col min="2" max="2" width="12.7109375" style="82" customWidth="1"/>
    <col min="3" max="3" width="86.5703125" style="69" customWidth="1"/>
    <col min="4" max="4" width="7.5703125" style="83" customWidth="1"/>
    <col min="5" max="5" width="6.5703125" style="83" customWidth="1"/>
    <col min="6" max="6" width="7.7109375" style="83" customWidth="1"/>
    <col min="7" max="7" width="5.140625" style="69" customWidth="1"/>
    <col min="8" max="16384" width="9.7109375" style="69"/>
  </cols>
  <sheetData>
    <row r="1" spans="1:10" s="67" customFormat="1" ht="31.9" customHeight="1" x14ac:dyDescent="0.25">
      <c r="A1" s="66" t="s">
        <v>434</v>
      </c>
      <c r="D1" s="68"/>
      <c r="E1" s="68"/>
      <c r="F1" s="68"/>
    </row>
    <row r="2" spans="1:10" ht="22.5" customHeight="1" x14ac:dyDescent="0.2">
      <c r="A2" s="127" t="s">
        <v>35</v>
      </c>
      <c r="B2" s="127"/>
      <c r="C2" s="127"/>
      <c r="D2" s="127"/>
      <c r="E2" s="127"/>
      <c r="F2" s="127"/>
      <c r="G2" s="127"/>
      <c r="H2" s="91"/>
      <c r="I2" s="91"/>
      <c r="J2" s="91"/>
    </row>
    <row r="3" spans="1:10" ht="22.5" customHeight="1" x14ac:dyDescent="0.2">
      <c r="A3" s="128" t="s">
        <v>275</v>
      </c>
      <c r="B3" s="128" t="s">
        <v>315</v>
      </c>
      <c r="C3" s="130" t="s">
        <v>36</v>
      </c>
      <c r="D3" s="131"/>
      <c r="E3" s="131"/>
      <c r="F3" s="132"/>
      <c r="G3" s="128" t="s">
        <v>279</v>
      </c>
    </row>
    <row r="4" spans="1:10" ht="35.25" customHeight="1" x14ac:dyDescent="0.2">
      <c r="A4" s="129"/>
      <c r="B4" s="129"/>
      <c r="C4" s="84" t="s">
        <v>316</v>
      </c>
      <c r="D4" s="70" t="s">
        <v>37</v>
      </c>
      <c r="E4" s="70" t="s">
        <v>318</v>
      </c>
      <c r="F4" s="70" t="s">
        <v>38</v>
      </c>
      <c r="G4" s="129"/>
    </row>
    <row r="5" spans="1:10" ht="22.5" customHeight="1" x14ac:dyDescent="0.2">
      <c r="A5" s="71" t="s">
        <v>320</v>
      </c>
      <c r="B5" s="72"/>
      <c r="C5" s="85"/>
      <c r="D5" s="70">
        <v>33</v>
      </c>
      <c r="E5" s="70"/>
      <c r="F5" s="70">
        <f>F6+F16</f>
        <v>990.5</v>
      </c>
      <c r="G5" s="73"/>
    </row>
    <row r="6" spans="1:10" ht="22.5" customHeight="1" x14ac:dyDescent="0.2">
      <c r="A6" s="74" t="s">
        <v>286</v>
      </c>
      <c r="B6" s="74" t="s">
        <v>321</v>
      </c>
      <c r="C6" s="86"/>
      <c r="D6" s="74">
        <f>SUM(D7:D15)</f>
        <v>9</v>
      </c>
      <c r="E6" s="74"/>
      <c r="F6" s="74">
        <f>SUM(F7:F15)</f>
        <v>251.8</v>
      </c>
      <c r="G6" s="75"/>
    </row>
    <row r="7" spans="1:10" ht="47.45" customHeight="1" x14ac:dyDescent="0.2">
      <c r="A7" s="74">
        <v>1</v>
      </c>
      <c r="B7" s="76" t="s">
        <v>392</v>
      </c>
      <c r="C7" s="86" t="s">
        <v>46</v>
      </c>
      <c r="D7" s="74">
        <v>1</v>
      </c>
      <c r="E7" s="74">
        <v>45000</v>
      </c>
      <c r="F7" s="74">
        <v>4.5</v>
      </c>
      <c r="G7" s="75"/>
    </row>
    <row r="8" spans="1:10" ht="55.15" customHeight="1" x14ac:dyDescent="0.2">
      <c r="A8" s="74">
        <v>2</v>
      </c>
      <c r="B8" s="76" t="s">
        <v>39</v>
      </c>
      <c r="C8" s="86" t="s">
        <v>47</v>
      </c>
      <c r="D8" s="74">
        <v>1</v>
      </c>
      <c r="E8" s="74">
        <v>478000</v>
      </c>
      <c r="F8" s="74">
        <v>47.8</v>
      </c>
      <c r="G8" s="75"/>
    </row>
    <row r="9" spans="1:10" ht="57" customHeight="1" x14ac:dyDescent="0.2">
      <c r="A9" s="74">
        <v>3</v>
      </c>
      <c r="B9" s="76" t="s">
        <v>8</v>
      </c>
      <c r="C9" s="86" t="s">
        <v>48</v>
      </c>
      <c r="D9" s="74">
        <v>1</v>
      </c>
      <c r="E9" s="74">
        <v>650000</v>
      </c>
      <c r="F9" s="74">
        <v>65</v>
      </c>
      <c r="G9" s="75"/>
    </row>
    <row r="10" spans="1:10" ht="73.150000000000006" customHeight="1" x14ac:dyDescent="0.2">
      <c r="A10" s="74">
        <v>4</v>
      </c>
      <c r="B10" s="76" t="s">
        <v>9</v>
      </c>
      <c r="C10" s="86" t="s">
        <v>49</v>
      </c>
      <c r="D10" s="74">
        <v>1</v>
      </c>
      <c r="E10" s="74">
        <v>150000</v>
      </c>
      <c r="F10" s="74">
        <v>15</v>
      </c>
      <c r="G10" s="77"/>
    </row>
    <row r="11" spans="1:10" ht="38.450000000000003" customHeight="1" x14ac:dyDescent="0.2">
      <c r="A11" s="74">
        <v>5</v>
      </c>
      <c r="B11" s="76" t="s">
        <v>10</v>
      </c>
      <c r="C11" s="86" t="s">
        <v>50</v>
      </c>
      <c r="D11" s="74">
        <v>1</v>
      </c>
      <c r="E11" s="74">
        <v>390000</v>
      </c>
      <c r="F11" s="74">
        <v>39</v>
      </c>
      <c r="G11" s="75"/>
    </row>
    <row r="12" spans="1:10" ht="70.900000000000006" customHeight="1" x14ac:dyDescent="0.2">
      <c r="A12" s="74">
        <v>6</v>
      </c>
      <c r="B12" s="76" t="s">
        <v>11</v>
      </c>
      <c r="C12" s="86" t="s">
        <v>51</v>
      </c>
      <c r="D12" s="74">
        <v>1</v>
      </c>
      <c r="E12" s="74">
        <v>280000</v>
      </c>
      <c r="F12" s="74">
        <v>28</v>
      </c>
      <c r="G12" s="75"/>
    </row>
    <row r="13" spans="1:10" ht="64.900000000000006" customHeight="1" x14ac:dyDescent="0.2">
      <c r="A13" s="74">
        <v>7</v>
      </c>
      <c r="B13" s="76" t="s">
        <v>12</v>
      </c>
      <c r="C13" s="86" t="s">
        <v>52</v>
      </c>
      <c r="D13" s="74">
        <v>1</v>
      </c>
      <c r="E13" s="74">
        <v>100000</v>
      </c>
      <c r="F13" s="74">
        <v>10</v>
      </c>
      <c r="G13" s="75"/>
    </row>
    <row r="14" spans="1:10" ht="73.900000000000006" customHeight="1" x14ac:dyDescent="0.2">
      <c r="A14" s="74">
        <v>8</v>
      </c>
      <c r="B14" s="76" t="s">
        <v>13</v>
      </c>
      <c r="C14" s="86" t="s">
        <v>53</v>
      </c>
      <c r="D14" s="74">
        <v>1</v>
      </c>
      <c r="E14" s="74">
        <v>340000</v>
      </c>
      <c r="F14" s="74">
        <v>34</v>
      </c>
      <c r="G14" s="75"/>
    </row>
    <row r="15" spans="1:10" ht="46.15" customHeight="1" x14ac:dyDescent="0.2">
      <c r="A15" s="74">
        <v>9</v>
      </c>
      <c r="B15" s="76" t="s">
        <v>14</v>
      </c>
      <c r="C15" s="86" t="s">
        <v>54</v>
      </c>
      <c r="D15" s="74">
        <v>1</v>
      </c>
      <c r="E15" s="74">
        <v>85000</v>
      </c>
      <c r="F15" s="74">
        <v>8.5</v>
      </c>
      <c r="G15" s="75"/>
    </row>
    <row r="16" spans="1:10" s="81" customFormat="1" ht="30.75" customHeight="1" x14ac:dyDescent="0.2">
      <c r="A16" s="78" t="s">
        <v>40</v>
      </c>
      <c r="B16" s="78" t="s">
        <v>97</v>
      </c>
      <c r="C16" s="87"/>
      <c r="D16" s="78">
        <v>24</v>
      </c>
      <c r="E16" s="78"/>
      <c r="F16" s="78">
        <f>F17+F22</f>
        <v>738.7</v>
      </c>
      <c r="G16" s="80"/>
    </row>
    <row r="17" spans="1:7" s="81" customFormat="1" ht="29.25" customHeight="1" x14ac:dyDescent="0.2">
      <c r="A17" s="78" t="s">
        <v>41</v>
      </c>
      <c r="B17" s="78" t="s">
        <v>42</v>
      </c>
      <c r="C17" s="87"/>
      <c r="D17" s="78">
        <f>SUM(D18:D21)</f>
        <v>5</v>
      </c>
      <c r="E17" s="78"/>
      <c r="F17" s="78">
        <f>SUM(F18:F21)</f>
        <v>87.5</v>
      </c>
      <c r="G17" s="80"/>
    </row>
    <row r="18" spans="1:7" s="81" customFormat="1" ht="159.6" customHeight="1" x14ac:dyDescent="0.2">
      <c r="A18" s="78">
        <v>1</v>
      </c>
      <c r="B18" s="79" t="s">
        <v>15</v>
      </c>
      <c r="C18" s="87" t="s">
        <v>416</v>
      </c>
      <c r="D18" s="78">
        <v>1</v>
      </c>
      <c r="E18" s="78">
        <v>450000</v>
      </c>
      <c r="F18" s="78">
        <v>45</v>
      </c>
      <c r="G18" s="80"/>
    </row>
    <row r="19" spans="1:7" ht="76.900000000000006" customHeight="1" x14ac:dyDescent="0.2">
      <c r="A19" s="74">
        <v>2</v>
      </c>
      <c r="B19" s="76" t="s">
        <v>43</v>
      </c>
      <c r="C19" s="86" t="s">
        <v>55</v>
      </c>
      <c r="D19" s="74">
        <v>1</v>
      </c>
      <c r="E19" s="74">
        <v>245000</v>
      </c>
      <c r="F19" s="74">
        <v>24.5</v>
      </c>
      <c r="G19" s="75"/>
    </row>
    <row r="20" spans="1:7" ht="88.15" customHeight="1" x14ac:dyDescent="0.2">
      <c r="A20" s="74">
        <v>3</v>
      </c>
      <c r="B20" s="76" t="s">
        <v>16</v>
      </c>
      <c r="C20" s="86" t="s">
        <v>56</v>
      </c>
      <c r="D20" s="74">
        <v>1</v>
      </c>
      <c r="E20" s="74">
        <v>80000</v>
      </c>
      <c r="F20" s="74">
        <v>8</v>
      </c>
      <c r="G20" s="75"/>
    </row>
    <row r="21" spans="1:7" ht="61.15" customHeight="1" x14ac:dyDescent="0.2">
      <c r="A21" s="74">
        <v>4</v>
      </c>
      <c r="B21" s="76" t="s">
        <v>17</v>
      </c>
      <c r="C21" s="86" t="s">
        <v>57</v>
      </c>
      <c r="D21" s="74">
        <v>2</v>
      </c>
      <c r="E21" s="74">
        <v>50000</v>
      </c>
      <c r="F21" s="74">
        <v>10</v>
      </c>
      <c r="G21" s="75"/>
    </row>
    <row r="22" spans="1:7" ht="30.75" customHeight="1" x14ac:dyDescent="0.2">
      <c r="A22" s="74" t="s">
        <v>44</v>
      </c>
      <c r="B22" s="74" t="s">
        <v>45</v>
      </c>
      <c r="C22" s="86"/>
      <c r="D22" s="74">
        <f>SUM(D23:D39)</f>
        <v>19</v>
      </c>
      <c r="E22" s="74"/>
      <c r="F22" s="74">
        <f>SUM(F23:F39)</f>
        <v>651.20000000000005</v>
      </c>
      <c r="G22" s="75"/>
    </row>
    <row r="23" spans="1:7" ht="63.6" customHeight="1" x14ac:dyDescent="0.2">
      <c r="A23" s="74">
        <v>1</v>
      </c>
      <c r="B23" s="76" t="s">
        <v>18</v>
      </c>
      <c r="C23" s="86" t="s">
        <v>58</v>
      </c>
      <c r="D23" s="74">
        <v>1</v>
      </c>
      <c r="E23" s="74">
        <v>1200000</v>
      </c>
      <c r="F23" s="74">
        <v>120</v>
      </c>
      <c r="G23" s="75"/>
    </row>
    <row r="24" spans="1:7" ht="60" customHeight="1" x14ac:dyDescent="0.2">
      <c r="A24" s="74">
        <v>2</v>
      </c>
      <c r="B24" s="76" t="s">
        <v>19</v>
      </c>
      <c r="C24" s="86" t="s">
        <v>59</v>
      </c>
      <c r="D24" s="74">
        <v>1</v>
      </c>
      <c r="E24" s="74">
        <v>300000</v>
      </c>
      <c r="F24" s="74">
        <v>30</v>
      </c>
      <c r="G24" s="75"/>
    </row>
    <row r="25" spans="1:7" s="81" customFormat="1" ht="51.6" customHeight="1" x14ac:dyDescent="0.2">
      <c r="A25" s="74">
        <v>3</v>
      </c>
      <c r="B25" s="79" t="s">
        <v>20</v>
      </c>
      <c r="C25" s="87" t="s">
        <v>60</v>
      </c>
      <c r="D25" s="78">
        <v>1</v>
      </c>
      <c r="E25" s="78">
        <v>230000</v>
      </c>
      <c r="F25" s="78">
        <v>23</v>
      </c>
      <c r="G25" s="80"/>
    </row>
    <row r="26" spans="1:7" ht="63.6" customHeight="1" x14ac:dyDescent="0.2">
      <c r="A26" s="74">
        <v>4</v>
      </c>
      <c r="B26" s="76" t="s">
        <v>21</v>
      </c>
      <c r="C26" s="86" t="s">
        <v>61</v>
      </c>
      <c r="D26" s="74">
        <v>1</v>
      </c>
      <c r="E26" s="74">
        <v>280000</v>
      </c>
      <c r="F26" s="74">
        <v>28</v>
      </c>
      <c r="G26" s="75"/>
    </row>
    <row r="27" spans="1:7" ht="76.900000000000006" customHeight="1" x14ac:dyDescent="0.2">
      <c r="A27" s="74">
        <v>5</v>
      </c>
      <c r="B27" s="76" t="s">
        <v>22</v>
      </c>
      <c r="C27" s="86" t="s">
        <v>62</v>
      </c>
      <c r="D27" s="74">
        <v>1</v>
      </c>
      <c r="E27" s="74">
        <v>260000</v>
      </c>
      <c r="F27" s="74">
        <v>26</v>
      </c>
      <c r="G27" s="75"/>
    </row>
    <row r="28" spans="1:7" ht="74.45" customHeight="1" x14ac:dyDescent="0.2">
      <c r="A28" s="74">
        <v>6</v>
      </c>
      <c r="B28" s="76" t="s">
        <v>23</v>
      </c>
      <c r="C28" s="86" t="s">
        <v>63</v>
      </c>
      <c r="D28" s="74">
        <v>1</v>
      </c>
      <c r="E28" s="74">
        <v>130000</v>
      </c>
      <c r="F28" s="74">
        <v>13</v>
      </c>
      <c r="G28" s="75"/>
    </row>
    <row r="29" spans="1:7" s="81" customFormat="1" ht="118.9" customHeight="1" x14ac:dyDescent="0.2">
      <c r="A29" s="74">
        <v>7</v>
      </c>
      <c r="B29" s="79" t="s">
        <v>24</v>
      </c>
      <c r="C29" s="87" t="s">
        <v>64</v>
      </c>
      <c r="D29" s="78">
        <v>1</v>
      </c>
      <c r="E29" s="78">
        <v>800000</v>
      </c>
      <c r="F29" s="78">
        <v>80</v>
      </c>
      <c r="G29" s="80"/>
    </row>
    <row r="30" spans="1:7" ht="70.150000000000006" customHeight="1" x14ac:dyDescent="0.2">
      <c r="A30" s="74">
        <v>8</v>
      </c>
      <c r="B30" s="76" t="s">
        <v>25</v>
      </c>
      <c r="C30" s="86" t="s">
        <v>65</v>
      </c>
      <c r="D30" s="74">
        <v>1</v>
      </c>
      <c r="E30" s="74">
        <v>485000</v>
      </c>
      <c r="F30" s="74">
        <v>48.5</v>
      </c>
      <c r="G30" s="75"/>
    </row>
    <row r="31" spans="1:7" ht="66" customHeight="1" x14ac:dyDescent="0.2">
      <c r="A31" s="74">
        <v>9</v>
      </c>
      <c r="B31" s="76" t="s">
        <v>26</v>
      </c>
      <c r="C31" s="86" t="s">
        <v>66</v>
      </c>
      <c r="D31" s="74">
        <v>1</v>
      </c>
      <c r="E31" s="74">
        <v>120000</v>
      </c>
      <c r="F31" s="74">
        <v>12</v>
      </c>
      <c r="G31" s="75"/>
    </row>
    <row r="32" spans="1:7" ht="73.150000000000006" customHeight="1" x14ac:dyDescent="0.2">
      <c r="A32" s="74">
        <v>10</v>
      </c>
      <c r="B32" s="76" t="s">
        <v>27</v>
      </c>
      <c r="C32" s="86" t="s">
        <v>67</v>
      </c>
      <c r="D32" s="74">
        <v>1</v>
      </c>
      <c r="E32" s="74">
        <v>970000</v>
      </c>
      <c r="F32" s="74">
        <v>97</v>
      </c>
      <c r="G32" s="75"/>
    </row>
    <row r="33" spans="1:7" s="81" customFormat="1" ht="70.150000000000006" customHeight="1" x14ac:dyDescent="0.2">
      <c r="A33" s="74">
        <v>11</v>
      </c>
      <c r="B33" s="79" t="s">
        <v>28</v>
      </c>
      <c r="C33" s="87" t="s">
        <v>68</v>
      </c>
      <c r="D33" s="78">
        <v>1</v>
      </c>
      <c r="E33" s="78">
        <v>337000</v>
      </c>
      <c r="F33" s="78">
        <v>33.700000000000003</v>
      </c>
      <c r="G33" s="80"/>
    </row>
    <row r="34" spans="1:7" ht="76.150000000000006" customHeight="1" x14ac:dyDescent="0.2">
      <c r="A34" s="74">
        <v>12</v>
      </c>
      <c r="B34" s="76" t="s">
        <v>29</v>
      </c>
      <c r="C34" s="86" t="s">
        <v>417</v>
      </c>
      <c r="D34" s="74">
        <v>1</v>
      </c>
      <c r="E34" s="74">
        <v>420000</v>
      </c>
      <c r="F34" s="74">
        <v>42</v>
      </c>
      <c r="G34" s="75"/>
    </row>
    <row r="35" spans="1:7" ht="73.900000000000006" customHeight="1" x14ac:dyDescent="0.2">
      <c r="A35" s="74">
        <v>13</v>
      </c>
      <c r="B35" s="76" t="s">
        <v>30</v>
      </c>
      <c r="C35" s="86" t="s">
        <v>69</v>
      </c>
      <c r="D35" s="74">
        <v>1</v>
      </c>
      <c r="E35" s="74">
        <v>70000</v>
      </c>
      <c r="F35" s="74">
        <v>7</v>
      </c>
      <c r="G35" s="75"/>
    </row>
    <row r="36" spans="1:7" ht="55.9" customHeight="1" x14ac:dyDescent="0.2">
      <c r="A36" s="74">
        <v>14</v>
      </c>
      <c r="B36" s="76" t="s">
        <v>31</v>
      </c>
      <c r="C36" s="86" t="s">
        <v>70</v>
      </c>
      <c r="D36" s="74">
        <v>2</v>
      </c>
      <c r="E36" s="74">
        <v>50000</v>
      </c>
      <c r="F36" s="74">
        <v>10</v>
      </c>
      <c r="G36" s="75"/>
    </row>
    <row r="37" spans="1:7" ht="64.150000000000006" customHeight="1" x14ac:dyDescent="0.2">
      <c r="A37" s="74">
        <v>15</v>
      </c>
      <c r="B37" s="76" t="s">
        <v>32</v>
      </c>
      <c r="C37" s="86" t="s">
        <v>71</v>
      </c>
      <c r="D37" s="74">
        <v>1</v>
      </c>
      <c r="E37" s="74">
        <v>300000</v>
      </c>
      <c r="F37" s="74">
        <v>30</v>
      </c>
      <c r="G37" s="75"/>
    </row>
    <row r="38" spans="1:7" ht="58.9" customHeight="1" x14ac:dyDescent="0.2">
      <c r="A38" s="74">
        <v>16</v>
      </c>
      <c r="B38" s="76" t="s">
        <v>33</v>
      </c>
      <c r="C38" s="86" t="s">
        <v>72</v>
      </c>
      <c r="D38" s="74">
        <v>2</v>
      </c>
      <c r="E38" s="74">
        <v>65000</v>
      </c>
      <c r="F38" s="74">
        <v>13</v>
      </c>
      <c r="G38" s="75"/>
    </row>
    <row r="39" spans="1:7" ht="69.599999999999994" customHeight="1" x14ac:dyDescent="0.2">
      <c r="A39" s="74">
        <v>17</v>
      </c>
      <c r="B39" s="76" t="s">
        <v>34</v>
      </c>
      <c r="C39" s="86" t="s">
        <v>418</v>
      </c>
      <c r="D39" s="74">
        <v>1</v>
      </c>
      <c r="E39" s="74">
        <v>380000</v>
      </c>
      <c r="F39" s="74">
        <v>38</v>
      </c>
      <c r="G39" s="75"/>
    </row>
  </sheetData>
  <mergeCells count="5">
    <mergeCell ref="A2:G2"/>
    <mergeCell ref="A3:A4"/>
    <mergeCell ref="B3:B4"/>
    <mergeCell ref="C3:F3"/>
    <mergeCell ref="G3:G4"/>
  </mergeCells>
  <phoneticPr fontId="3" type="noConversion"/>
  <printOptions horizontalCentered="1"/>
  <pageMargins left="0.55118110236220474" right="0.55118110236220474" top="0.78740157480314965" bottom="0.59055118110236227" header="0.51181102362204722" footer="0.51181102362204722"/>
  <pageSetup paperSize="9" orientation="landscape" r:id="rId1"/>
  <headerFooter alignWithMargins="0">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A2" sqref="A2:G2"/>
    </sheetView>
  </sheetViews>
  <sheetFormatPr defaultColWidth="10.28515625" defaultRowHeight="14.25" x14ac:dyDescent="0.2"/>
  <cols>
    <col min="1" max="1" width="4.28515625" style="1" customWidth="1"/>
    <col min="2" max="2" width="15.7109375" style="21" customWidth="1"/>
    <col min="3" max="3" width="92.28515625" style="1" customWidth="1"/>
    <col min="4" max="4" width="6.7109375" style="19" customWidth="1"/>
    <col min="5" max="5" width="7" style="19" customWidth="1"/>
    <col min="6" max="6" width="7.28515625" style="19" customWidth="1"/>
    <col min="7" max="7" width="3.42578125" style="1" customWidth="1"/>
    <col min="8" max="16384" width="10.28515625" style="1"/>
  </cols>
  <sheetData>
    <row r="1" spans="1:11" ht="26.45" customHeight="1" x14ac:dyDescent="0.2">
      <c r="A1" s="102" t="s">
        <v>431</v>
      </c>
      <c r="B1" s="102"/>
    </row>
    <row r="2" spans="1:11" ht="28.15" customHeight="1" x14ac:dyDescent="0.2">
      <c r="A2" s="103" t="s">
        <v>427</v>
      </c>
      <c r="B2" s="103"/>
      <c r="C2" s="103"/>
      <c r="D2" s="103"/>
      <c r="E2" s="103"/>
      <c r="F2" s="103"/>
      <c r="G2" s="103"/>
      <c r="H2" s="93"/>
      <c r="I2" s="93"/>
      <c r="J2" s="93"/>
      <c r="K2" s="93"/>
    </row>
    <row r="3" spans="1:11" ht="21.6" customHeight="1" x14ac:dyDescent="0.2">
      <c r="A3" s="106" t="s">
        <v>275</v>
      </c>
      <c r="B3" s="108" t="s">
        <v>315</v>
      </c>
      <c r="C3" s="104" t="s">
        <v>379</v>
      </c>
      <c r="D3" s="104"/>
      <c r="E3" s="104"/>
      <c r="F3" s="105"/>
      <c r="G3" s="106" t="s">
        <v>279</v>
      </c>
    </row>
    <row r="4" spans="1:11" ht="27.6" customHeight="1" x14ac:dyDescent="0.2">
      <c r="A4" s="107"/>
      <c r="B4" s="108"/>
      <c r="C4" s="22" t="s">
        <v>316</v>
      </c>
      <c r="D4" s="2" t="s">
        <v>222</v>
      </c>
      <c r="E4" s="2" t="s">
        <v>390</v>
      </c>
      <c r="F4" s="2" t="s">
        <v>221</v>
      </c>
      <c r="G4" s="107"/>
    </row>
    <row r="5" spans="1:11" ht="16.899999999999999" customHeight="1" x14ac:dyDescent="0.2">
      <c r="A5" s="3" t="s">
        <v>320</v>
      </c>
      <c r="B5" s="23"/>
      <c r="C5" s="4"/>
      <c r="D5" s="2">
        <f>D6+D42</f>
        <v>56</v>
      </c>
      <c r="E5" s="2"/>
      <c r="F5" s="2">
        <f>F6+F42</f>
        <v>988.89999999999986</v>
      </c>
      <c r="G5" s="4"/>
    </row>
    <row r="6" spans="1:11" ht="22.15" customHeight="1" x14ac:dyDescent="0.2">
      <c r="A6" s="3" t="s">
        <v>286</v>
      </c>
      <c r="B6" s="20" t="s">
        <v>321</v>
      </c>
      <c r="C6" s="4"/>
      <c r="D6" s="2">
        <f>SUM(D7:D41)</f>
        <v>36</v>
      </c>
      <c r="E6" s="2"/>
      <c r="F6" s="2">
        <f>SUM(F7:F41)</f>
        <v>702.59999999999991</v>
      </c>
      <c r="G6" s="4"/>
    </row>
    <row r="7" spans="1:11" ht="42.6" customHeight="1" x14ac:dyDescent="0.2">
      <c r="A7" s="3">
        <v>1</v>
      </c>
      <c r="B7" s="20" t="s">
        <v>322</v>
      </c>
      <c r="C7" s="4" t="s">
        <v>380</v>
      </c>
      <c r="D7" s="2">
        <v>1</v>
      </c>
      <c r="E7" s="2">
        <v>20000</v>
      </c>
      <c r="F7" s="2">
        <v>2</v>
      </c>
      <c r="G7" s="4"/>
    </row>
    <row r="8" spans="1:11" ht="34.15" customHeight="1" x14ac:dyDescent="0.2">
      <c r="A8" s="3">
        <v>2</v>
      </c>
      <c r="B8" s="20" t="s">
        <v>323</v>
      </c>
      <c r="C8" s="4" t="s">
        <v>381</v>
      </c>
      <c r="D8" s="2">
        <v>1</v>
      </c>
      <c r="E8" s="2">
        <v>10000</v>
      </c>
      <c r="F8" s="2">
        <v>1</v>
      </c>
      <c r="G8" s="4"/>
    </row>
    <row r="9" spans="1:11" ht="42.6" customHeight="1" x14ac:dyDescent="0.2">
      <c r="A9" s="3">
        <v>3</v>
      </c>
      <c r="B9" s="20" t="s">
        <v>324</v>
      </c>
      <c r="C9" s="4" t="s">
        <v>382</v>
      </c>
      <c r="D9" s="2">
        <v>1</v>
      </c>
      <c r="E9" s="2">
        <v>300000</v>
      </c>
      <c r="F9" s="2">
        <v>30</v>
      </c>
      <c r="G9" s="4"/>
    </row>
    <row r="10" spans="1:11" ht="39.6" customHeight="1" x14ac:dyDescent="0.2">
      <c r="A10" s="3">
        <v>4</v>
      </c>
      <c r="B10" s="20" t="s">
        <v>325</v>
      </c>
      <c r="C10" s="4" t="s">
        <v>383</v>
      </c>
      <c r="D10" s="2">
        <v>1</v>
      </c>
      <c r="E10" s="2">
        <v>497000</v>
      </c>
      <c r="F10" s="2">
        <v>49.7</v>
      </c>
      <c r="G10" s="4"/>
    </row>
    <row r="11" spans="1:11" ht="48.6" customHeight="1" x14ac:dyDescent="0.2">
      <c r="A11" s="3">
        <v>5</v>
      </c>
      <c r="B11" s="20" t="s">
        <v>326</v>
      </c>
      <c r="C11" s="4" t="s">
        <v>384</v>
      </c>
      <c r="D11" s="2">
        <v>1</v>
      </c>
      <c r="E11" s="2">
        <v>230000</v>
      </c>
      <c r="F11" s="2">
        <v>23</v>
      </c>
      <c r="G11" s="4"/>
    </row>
    <row r="12" spans="1:11" ht="37.9" customHeight="1" x14ac:dyDescent="0.2">
      <c r="A12" s="3">
        <v>6</v>
      </c>
      <c r="B12" s="20" t="s">
        <v>327</v>
      </c>
      <c r="C12" s="4" t="s">
        <v>184</v>
      </c>
      <c r="D12" s="2">
        <v>1</v>
      </c>
      <c r="E12" s="2">
        <v>240000</v>
      </c>
      <c r="F12" s="2">
        <v>24</v>
      </c>
      <c r="G12" s="4"/>
    </row>
    <row r="13" spans="1:11" ht="37.9" customHeight="1" x14ac:dyDescent="0.2">
      <c r="A13" s="3">
        <v>7</v>
      </c>
      <c r="B13" s="20" t="s">
        <v>328</v>
      </c>
      <c r="C13" s="4" t="s">
        <v>385</v>
      </c>
      <c r="D13" s="2">
        <v>1</v>
      </c>
      <c r="E13" s="2">
        <v>10000</v>
      </c>
      <c r="F13" s="2">
        <v>1</v>
      </c>
      <c r="G13" s="4"/>
    </row>
    <row r="14" spans="1:11" ht="54.6" customHeight="1" x14ac:dyDescent="0.2">
      <c r="A14" s="3">
        <v>8</v>
      </c>
      <c r="B14" s="20" t="s">
        <v>329</v>
      </c>
      <c r="C14" s="4" t="s">
        <v>386</v>
      </c>
      <c r="D14" s="2">
        <v>2</v>
      </c>
      <c r="E14" s="2">
        <v>10000</v>
      </c>
      <c r="F14" s="2">
        <v>2</v>
      </c>
      <c r="G14" s="4"/>
    </row>
    <row r="15" spans="1:11" ht="43.15" customHeight="1" x14ac:dyDescent="0.2">
      <c r="A15" s="3">
        <v>9</v>
      </c>
      <c r="B15" s="20" t="s">
        <v>330</v>
      </c>
      <c r="C15" s="4" t="s">
        <v>185</v>
      </c>
      <c r="D15" s="2">
        <v>1</v>
      </c>
      <c r="E15" s="2">
        <v>29000</v>
      </c>
      <c r="F15" s="2">
        <v>2.9</v>
      </c>
      <c r="G15" s="4"/>
    </row>
    <row r="16" spans="1:11" ht="34.9" customHeight="1" x14ac:dyDescent="0.2">
      <c r="A16" s="3">
        <v>10</v>
      </c>
      <c r="B16" s="20" t="s">
        <v>331</v>
      </c>
      <c r="C16" s="4" t="s">
        <v>2</v>
      </c>
      <c r="D16" s="2">
        <v>1</v>
      </c>
      <c r="E16" s="2">
        <v>45000</v>
      </c>
      <c r="F16" s="2">
        <v>4.5</v>
      </c>
      <c r="G16" s="4"/>
    </row>
    <row r="17" spans="1:7" ht="61.9" customHeight="1" x14ac:dyDescent="0.2">
      <c r="A17" s="3">
        <v>11</v>
      </c>
      <c r="B17" s="20" t="s">
        <v>332</v>
      </c>
      <c r="C17" s="4" t="s">
        <v>186</v>
      </c>
      <c r="D17" s="2">
        <v>1</v>
      </c>
      <c r="E17" s="2">
        <v>30000</v>
      </c>
      <c r="F17" s="2">
        <v>3</v>
      </c>
      <c r="G17" s="4"/>
    </row>
    <row r="18" spans="1:7" ht="42" customHeight="1" x14ac:dyDescent="0.2">
      <c r="A18" s="3">
        <v>12</v>
      </c>
      <c r="B18" s="20" t="s">
        <v>333</v>
      </c>
      <c r="C18" s="4" t="s">
        <v>387</v>
      </c>
      <c r="D18" s="2">
        <v>1</v>
      </c>
      <c r="E18" s="2">
        <v>197000</v>
      </c>
      <c r="F18" s="2">
        <v>19.7</v>
      </c>
      <c r="G18" s="4"/>
    </row>
    <row r="19" spans="1:7" ht="36" customHeight="1" x14ac:dyDescent="0.2">
      <c r="A19" s="3">
        <v>13</v>
      </c>
      <c r="B19" s="20" t="s">
        <v>334</v>
      </c>
      <c r="C19" s="4" t="s">
        <v>388</v>
      </c>
      <c r="D19" s="2">
        <v>1</v>
      </c>
      <c r="E19" s="2">
        <v>605000</v>
      </c>
      <c r="F19" s="2">
        <v>60.5</v>
      </c>
      <c r="G19" s="4"/>
    </row>
    <row r="20" spans="1:7" ht="33" customHeight="1" x14ac:dyDescent="0.2">
      <c r="A20" s="3">
        <v>14</v>
      </c>
      <c r="B20" s="20" t="s">
        <v>335</v>
      </c>
      <c r="C20" s="4" t="s">
        <v>409</v>
      </c>
      <c r="D20" s="2">
        <v>1</v>
      </c>
      <c r="E20" s="2">
        <v>70000</v>
      </c>
      <c r="F20" s="2">
        <v>7</v>
      </c>
      <c r="G20" s="4"/>
    </row>
    <row r="21" spans="1:7" ht="40.9" customHeight="1" x14ac:dyDescent="0.2">
      <c r="A21" s="3">
        <v>15</v>
      </c>
      <c r="B21" s="20" t="s">
        <v>336</v>
      </c>
      <c r="C21" s="4" t="s">
        <v>6</v>
      </c>
      <c r="D21" s="2">
        <v>1</v>
      </c>
      <c r="E21" s="2">
        <v>30000</v>
      </c>
      <c r="F21" s="2">
        <v>3</v>
      </c>
      <c r="G21" s="4"/>
    </row>
    <row r="22" spans="1:7" ht="64.900000000000006" customHeight="1" x14ac:dyDescent="0.2">
      <c r="A22" s="3">
        <v>16</v>
      </c>
      <c r="B22" s="20" t="s">
        <v>337</v>
      </c>
      <c r="C22" s="4" t="s">
        <v>389</v>
      </c>
      <c r="D22" s="2">
        <v>1</v>
      </c>
      <c r="E22" s="2">
        <v>90000</v>
      </c>
      <c r="F22" s="2">
        <v>9</v>
      </c>
      <c r="G22" s="4"/>
    </row>
    <row r="23" spans="1:7" ht="122.45" customHeight="1" x14ac:dyDescent="0.2">
      <c r="A23" s="3">
        <v>17</v>
      </c>
      <c r="B23" s="20" t="s">
        <v>338</v>
      </c>
      <c r="C23" s="4" t="s">
        <v>391</v>
      </c>
      <c r="D23" s="2">
        <v>1</v>
      </c>
      <c r="E23" s="2">
        <v>165000</v>
      </c>
      <c r="F23" s="2">
        <v>16.5</v>
      </c>
      <c r="G23" s="4"/>
    </row>
    <row r="24" spans="1:7" ht="68.45" customHeight="1" x14ac:dyDescent="0.2">
      <c r="A24" s="3">
        <v>18</v>
      </c>
      <c r="B24" s="20" t="s">
        <v>339</v>
      </c>
      <c r="C24" s="4" t="s">
        <v>187</v>
      </c>
      <c r="D24" s="2">
        <v>1</v>
      </c>
      <c r="E24" s="2">
        <v>950000</v>
      </c>
      <c r="F24" s="2">
        <v>95</v>
      </c>
      <c r="G24" s="4"/>
    </row>
    <row r="25" spans="1:7" ht="58.9" customHeight="1" x14ac:dyDescent="0.2">
      <c r="A25" s="3">
        <v>19</v>
      </c>
      <c r="B25" s="20" t="s">
        <v>340</v>
      </c>
      <c r="C25" s="4" t="s">
        <v>188</v>
      </c>
      <c r="D25" s="2">
        <v>1</v>
      </c>
      <c r="E25" s="2">
        <v>350000</v>
      </c>
      <c r="F25" s="2">
        <v>35</v>
      </c>
      <c r="G25" s="4"/>
    </row>
    <row r="26" spans="1:7" ht="66.599999999999994" customHeight="1" x14ac:dyDescent="0.2">
      <c r="A26" s="3">
        <v>20</v>
      </c>
      <c r="B26" s="20" t="s">
        <v>341</v>
      </c>
      <c r="C26" s="4" t="s">
        <v>189</v>
      </c>
      <c r="D26" s="2">
        <v>1</v>
      </c>
      <c r="E26" s="2">
        <v>300000</v>
      </c>
      <c r="F26" s="2">
        <v>30</v>
      </c>
      <c r="G26" s="4"/>
    </row>
    <row r="27" spans="1:7" ht="52.9" customHeight="1" x14ac:dyDescent="0.2">
      <c r="A27" s="3">
        <v>21</v>
      </c>
      <c r="B27" s="20" t="s">
        <v>342</v>
      </c>
      <c r="C27" s="4" t="s">
        <v>190</v>
      </c>
      <c r="D27" s="2">
        <v>1</v>
      </c>
      <c r="E27" s="2">
        <v>200000</v>
      </c>
      <c r="F27" s="2">
        <v>20</v>
      </c>
      <c r="G27" s="4"/>
    </row>
    <row r="28" spans="1:7" ht="57.6" customHeight="1" x14ac:dyDescent="0.2">
      <c r="A28" s="3">
        <v>22</v>
      </c>
      <c r="B28" s="20" t="s">
        <v>343</v>
      </c>
      <c r="C28" s="4" t="s">
        <v>3</v>
      </c>
      <c r="D28" s="2">
        <v>1</v>
      </c>
      <c r="E28" s="2">
        <v>34000</v>
      </c>
      <c r="F28" s="2">
        <v>3.4</v>
      </c>
      <c r="G28" s="4"/>
    </row>
    <row r="29" spans="1:7" ht="54" customHeight="1" x14ac:dyDescent="0.2">
      <c r="A29" s="3">
        <v>23</v>
      </c>
      <c r="B29" s="20" t="s">
        <v>344</v>
      </c>
      <c r="C29" s="4" t="s">
        <v>4</v>
      </c>
      <c r="D29" s="2">
        <v>1</v>
      </c>
      <c r="E29" s="2">
        <v>39000</v>
      </c>
      <c r="F29" s="2">
        <v>3.9</v>
      </c>
      <c r="G29" s="4"/>
    </row>
    <row r="30" spans="1:7" ht="66" customHeight="1" x14ac:dyDescent="0.2">
      <c r="A30" s="3">
        <v>24</v>
      </c>
      <c r="B30" s="20" t="s">
        <v>345</v>
      </c>
      <c r="C30" s="4" t="s">
        <v>191</v>
      </c>
      <c r="D30" s="2">
        <v>1</v>
      </c>
      <c r="E30" s="2">
        <v>102000</v>
      </c>
      <c r="F30" s="2">
        <v>10.199999999999999</v>
      </c>
      <c r="G30" s="4"/>
    </row>
    <row r="31" spans="1:7" ht="80.45" customHeight="1" x14ac:dyDescent="0.2">
      <c r="A31" s="3">
        <v>25</v>
      </c>
      <c r="B31" s="20" t="s">
        <v>346</v>
      </c>
      <c r="C31" s="4" t="s">
        <v>192</v>
      </c>
      <c r="D31" s="2">
        <v>1</v>
      </c>
      <c r="E31" s="2">
        <v>186000</v>
      </c>
      <c r="F31" s="2">
        <v>18.600000000000001</v>
      </c>
      <c r="G31" s="4"/>
    </row>
    <row r="32" spans="1:7" ht="62.45" customHeight="1" x14ac:dyDescent="0.2">
      <c r="A32" s="3">
        <v>26</v>
      </c>
      <c r="B32" s="20" t="s">
        <v>347</v>
      </c>
      <c r="C32" s="4" t="s">
        <v>5</v>
      </c>
      <c r="D32" s="2">
        <v>1</v>
      </c>
      <c r="E32" s="2">
        <v>115000</v>
      </c>
      <c r="F32" s="2">
        <v>11.5</v>
      </c>
      <c r="G32" s="4"/>
    </row>
    <row r="33" spans="1:7" ht="66" customHeight="1" x14ac:dyDescent="0.2">
      <c r="A33" s="3">
        <v>27</v>
      </c>
      <c r="B33" s="20" t="s">
        <v>348</v>
      </c>
      <c r="C33" s="4" t="s">
        <v>193</v>
      </c>
      <c r="D33" s="2">
        <v>1</v>
      </c>
      <c r="E33" s="2">
        <v>60000</v>
      </c>
      <c r="F33" s="2">
        <v>6</v>
      </c>
      <c r="G33" s="4"/>
    </row>
    <row r="34" spans="1:7" ht="50.45" customHeight="1" x14ac:dyDescent="0.2">
      <c r="A34" s="3">
        <v>28</v>
      </c>
      <c r="B34" s="20" t="s">
        <v>349</v>
      </c>
      <c r="C34" s="4" t="s">
        <v>194</v>
      </c>
      <c r="D34" s="2">
        <v>1</v>
      </c>
      <c r="E34" s="2">
        <v>58000</v>
      </c>
      <c r="F34" s="2">
        <v>5.8</v>
      </c>
      <c r="G34" s="4"/>
    </row>
    <row r="35" spans="1:7" ht="99" customHeight="1" x14ac:dyDescent="0.2">
      <c r="A35" s="3">
        <v>29</v>
      </c>
      <c r="B35" s="20" t="s">
        <v>350</v>
      </c>
      <c r="C35" s="4" t="s">
        <v>195</v>
      </c>
      <c r="D35" s="2">
        <v>1</v>
      </c>
      <c r="E35" s="2">
        <v>120000</v>
      </c>
      <c r="F35" s="2">
        <v>12</v>
      </c>
      <c r="G35" s="4"/>
    </row>
    <row r="36" spans="1:7" ht="63.6" customHeight="1" x14ac:dyDescent="0.2">
      <c r="A36" s="3">
        <v>30</v>
      </c>
      <c r="B36" s="20" t="s">
        <v>351</v>
      </c>
      <c r="C36" s="4" t="s">
        <v>196</v>
      </c>
      <c r="D36" s="2">
        <v>1</v>
      </c>
      <c r="E36" s="2">
        <v>94000</v>
      </c>
      <c r="F36" s="2">
        <v>9.4</v>
      </c>
      <c r="G36" s="4"/>
    </row>
    <row r="37" spans="1:7" ht="49.15" customHeight="1" x14ac:dyDescent="0.2">
      <c r="A37" s="3">
        <v>31</v>
      </c>
      <c r="B37" s="20" t="s">
        <v>352</v>
      </c>
      <c r="C37" s="4" t="s">
        <v>197</v>
      </c>
      <c r="D37" s="2">
        <v>1</v>
      </c>
      <c r="E37" s="2">
        <v>870000</v>
      </c>
      <c r="F37" s="2">
        <v>87</v>
      </c>
      <c r="G37" s="4"/>
    </row>
    <row r="38" spans="1:7" ht="90.6" customHeight="1" x14ac:dyDescent="0.2">
      <c r="A38" s="3">
        <v>32</v>
      </c>
      <c r="B38" s="20" t="s">
        <v>353</v>
      </c>
      <c r="C38" s="4" t="s">
        <v>198</v>
      </c>
      <c r="D38" s="2">
        <v>1</v>
      </c>
      <c r="E38" s="2">
        <v>100000</v>
      </c>
      <c r="F38" s="2">
        <v>10</v>
      </c>
      <c r="G38" s="4"/>
    </row>
    <row r="39" spans="1:7" ht="121.15" customHeight="1" x14ac:dyDescent="0.2">
      <c r="A39" s="3">
        <v>33</v>
      </c>
      <c r="B39" s="20" t="s">
        <v>354</v>
      </c>
      <c r="C39" s="4" t="s">
        <v>199</v>
      </c>
      <c r="D39" s="2">
        <v>1</v>
      </c>
      <c r="E39" s="2">
        <v>100000</v>
      </c>
      <c r="F39" s="2">
        <v>10</v>
      </c>
      <c r="G39" s="4"/>
    </row>
    <row r="40" spans="1:7" ht="61.15" customHeight="1" x14ac:dyDescent="0.2">
      <c r="A40" s="3">
        <v>34</v>
      </c>
      <c r="B40" s="20" t="s">
        <v>355</v>
      </c>
      <c r="C40" s="4" t="s">
        <v>200</v>
      </c>
      <c r="D40" s="2">
        <v>1</v>
      </c>
      <c r="E40" s="2">
        <v>720000</v>
      </c>
      <c r="F40" s="2">
        <v>72</v>
      </c>
      <c r="G40" s="4"/>
    </row>
    <row r="41" spans="1:7" ht="74.45" customHeight="1" x14ac:dyDescent="0.2">
      <c r="A41" s="3">
        <v>35</v>
      </c>
      <c r="B41" s="20" t="s">
        <v>356</v>
      </c>
      <c r="C41" s="4" t="s">
        <v>201</v>
      </c>
      <c r="D41" s="2">
        <v>1</v>
      </c>
      <c r="E41" s="2">
        <v>40000</v>
      </c>
      <c r="F41" s="2">
        <v>4</v>
      </c>
      <c r="G41" s="4"/>
    </row>
    <row r="42" spans="1:7" ht="25.15" customHeight="1" x14ac:dyDescent="0.2">
      <c r="A42" s="3" t="s">
        <v>298</v>
      </c>
      <c r="B42" s="20" t="s">
        <v>357</v>
      </c>
      <c r="C42" s="4"/>
      <c r="D42" s="2">
        <f>SUM(D43:D62)</f>
        <v>20</v>
      </c>
      <c r="E42" s="2"/>
      <c r="F42" s="2">
        <f>SUM(F43:F62)</f>
        <v>286.3</v>
      </c>
      <c r="G42" s="4"/>
    </row>
    <row r="43" spans="1:7" ht="50.45" customHeight="1" x14ac:dyDescent="0.2">
      <c r="A43" s="3">
        <v>1</v>
      </c>
      <c r="B43" s="20" t="s">
        <v>358</v>
      </c>
      <c r="C43" s="4" t="s">
        <v>202</v>
      </c>
      <c r="D43" s="2">
        <v>1</v>
      </c>
      <c r="E43" s="2">
        <v>15000</v>
      </c>
      <c r="F43" s="2">
        <v>1.5</v>
      </c>
      <c r="G43" s="4"/>
    </row>
    <row r="44" spans="1:7" ht="42" customHeight="1" x14ac:dyDescent="0.2">
      <c r="A44" s="3">
        <v>2</v>
      </c>
      <c r="B44" s="20" t="s">
        <v>359</v>
      </c>
      <c r="C44" s="4" t="s">
        <v>203</v>
      </c>
      <c r="D44" s="2">
        <v>1</v>
      </c>
      <c r="E44" s="2">
        <v>120000</v>
      </c>
      <c r="F44" s="2">
        <v>12</v>
      </c>
      <c r="G44" s="4"/>
    </row>
    <row r="45" spans="1:7" ht="39" customHeight="1" x14ac:dyDescent="0.2">
      <c r="A45" s="3">
        <v>3</v>
      </c>
      <c r="B45" s="20" t="s">
        <v>360</v>
      </c>
      <c r="C45" s="4" t="s">
        <v>204</v>
      </c>
      <c r="D45" s="2">
        <v>1</v>
      </c>
      <c r="E45" s="2">
        <v>85000</v>
      </c>
      <c r="F45" s="2">
        <v>8.5</v>
      </c>
      <c r="G45" s="4"/>
    </row>
    <row r="46" spans="1:7" ht="57.6" customHeight="1" x14ac:dyDescent="0.2">
      <c r="A46" s="3">
        <v>4</v>
      </c>
      <c r="B46" s="20" t="s">
        <v>361</v>
      </c>
      <c r="C46" s="4" t="s">
        <v>206</v>
      </c>
      <c r="D46" s="2">
        <v>1</v>
      </c>
      <c r="E46" s="2">
        <v>30000</v>
      </c>
      <c r="F46" s="2">
        <v>3</v>
      </c>
      <c r="G46" s="4"/>
    </row>
    <row r="47" spans="1:7" ht="45.6" customHeight="1" x14ac:dyDescent="0.2">
      <c r="A47" s="3">
        <v>5</v>
      </c>
      <c r="B47" s="20" t="s">
        <v>362</v>
      </c>
      <c r="C47" s="4" t="s">
        <v>205</v>
      </c>
      <c r="D47" s="2">
        <v>1</v>
      </c>
      <c r="E47" s="2">
        <v>150000</v>
      </c>
      <c r="F47" s="2">
        <v>15</v>
      </c>
      <c r="G47" s="4"/>
    </row>
    <row r="48" spans="1:7" ht="55.15" customHeight="1" x14ac:dyDescent="0.2">
      <c r="A48" s="3">
        <v>6</v>
      </c>
      <c r="B48" s="20" t="s">
        <v>363</v>
      </c>
      <c r="C48" s="4" t="s">
        <v>207</v>
      </c>
      <c r="D48" s="2">
        <v>1</v>
      </c>
      <c r="E48" s="2">
        <v>120000</v>
      </c>
      <c r="F48" s="2">
        <v>12</v>
      </c>
      <c r="G48" s="4"/>
    </row>
    <row r="49" spans="1:7" ht="46.9" customHeight="1" x14ac:dyDescent="0.2">
      <c r="A49" s="3">
        <v>7</v>
      </c>
      <c r="B49" s="20" t="s">
        <v>364</v>
      </c>
      <c r="C49" s="4" t="s">
        <v>208</v>
      </c>
      <c r="D49" s="2">
        <v>1</v>
      </c>
      <c r="E49" s="2">
        <v>100000</v>
      </c>
      <c r="F49" s="2">
        <v>10</v>
      </c>
      <c r="G49" s="4"/>
    </row>
    <row r="50" spans="1:7" ht="37.15" customHeight="1" x14ac:dyDescent="0.2">
      <c r="A50" s="3">
        <v>8</v>
      </c>
      <c r="B50" s="20" t="s">
        <v>365</v>
      </c>
      <c r="C50" s="4" t="s">
        <v>209</v>
      </c>
      <c r="D50" s="2">
        <v>1</v>
      </c>
      <c r="E50" s="2">
        <v>22000</v>
      </c>
      <c r="F50" s="2">
        <v>2.2000000000000002</v>
      </c>
      <c r="G50" s="4"/>
    </row>
    <row r="51" spans="1:7" ht="38.450000000000003" customHeight="1" x14ac:dyDescent="0.2">
      <c r="A51" s="3">
        <v>9</v>
      </c>
      <c r="B51" s="20" t="s">
        <v>366</v>
      </c>
      <c r="C51" s="4" t="s">
        <v>210</v>
      </c>
      <c r="D51" s="2">
        <v>1</v>
      </c>
      <c r="E51" s="2">
        <v>120000</v>
      </c>
      <c r="F51" s="2">
        <v>12</v>
      </c>
      <c r="G51" s="4"/>
    </row>
    <row r="52" spans="1:7" ht="48.6" customHeight="1" x14ac:dyDescent="0.2">
      <c r="A52" s="3">
        <v>10</v>
      </c>
      <c r="B52" s="20" t="s">
        <v>367</v>
      </c>
      <c r="C52" s="4" t="s">
        <v>211</v>
      </c>
      <c r="D52" s="2">
        <v>1</v>
      </c>
      <c r="E52" s="2">
        <v>200000</v>
      </c>
      <c r="F52" s="2">
        <v>20</v>
      </c>
      <c r="G52" s="4"/>
    </row>
    <row r="53" spans="1:7" ht="54" customHeight="1" x14ac:dyDescent="0.2">
      <c r="A53" s="3">
        <v>11</v>
      </c>
      <c r="B53" s="20" t="s">
        <v>368</v>
      </c>
      <c r="C53" s="4" t="s">
        <v>212</v>
      </c>
      <c r="D53" s="2">
        <v>1</v>
      </c>
      <c r="E53" s="2">
        <v>750000</v>
      </c>
      <c r="F53" s="2">
        <v>75</v>
      </c>
      <c r="G53" s="4"/>
    </row>
    <row r="54" spans="1:7" ht="52.9" customHeight="1" x14ac:dyDescent="0.2">
      <c r="A54" s="3">
        <v>12</v>
      </c>
      <c r="B54" s="20" t="s">
        <v>369</v>
      </c>
      <c r="C54" s="4" t="s">
        <v>7</v>
      </c>
      <c r="D54" s="2">
        <v>1</v>
      </c>
      <c r="E54" s="2">
        <v>180000</v>
      </c>
      <c r="F54" s="2">
        <v>18</v>
      </c>
      <c r="G54" s="4"/>
    </row>
    <row r="55" spans="1:7" ht="36.6" customHeight="1" x14ac:dyDescent="0.2">
      <c r="A55" s="3">
        <v>13</v>
      </c>
      <c r="B55" s="20" t="s">
        <v>370</v>
      </c>
      <c r="C55" s="4" t="s">
        <v>213</v>
      </c>
      <c r="D55" s="2">
        <v>1</v>
      </c>
      <c r="E55" s="2">
        <v>80000</v>
      </c>
      <c r="F55" s="2">
        <v>8</v>
      </c>
      <c r="G55" s="4"/>
    </row>
    <row r="56" spans="1:7" ht="38.450000000000003" customHeight="1" x14ac:dyDescent="0.2">
      <c r="A56" s="3">
        <v>14</v>
      </c>
      <c r="B56" s="20" t="s">
        <v>371</v>
      </c>
      <c r="C56" s="4" t="s">
        <v>214</v>
      </c>
      <c r="D56" s="2">
        <v>1</v>
      </c>
      <c r="E56" s="2">
        <v>250000</v>
      </c>
      <c r="F56" s="2">
        <v>25</v>
      </c>
      <c r="G56" s="4"/>
    </row>
    <row r="57" spans="1:7" ht="44.45" customHeight="1" x14ac:dyDescent="0.2">
      <c r="A57" s="3">
        <v>15</v>
      </c>
      <c r="B57" s="20" t="s">
        <v>372</v>
      </c>
      <c r="C57" s="4" t="s">
        <v>215</v>
      </c>
      <c r="D57" s="2">
        <v>1</v>
      </c>
      <c r="E57" s="2">
        <v>125000</v>
      </c>
      <c r="F57" s="2">
        <v>12.5</v>
      </c>
      <c r="G57" s="4"/>
    </row>
    <row r="58" spans="1:7" ht="39.6" customHeight="1" x14ac:dyDescent="0.2">
      <c r="A58" s="3">
        <v>16</v>
      </c>
      <c r="B58" s="20" t="s">
        <v>373</v>
      </c>
      <c r="C58" s="4" t="s">
        <v>216</v>
      </c>
      <c r="D58" s="2">
        <v>1</v>
      </c>
      <c r="E58" s="2">
        <v>50000</v>
      </c>
      <c r="F58" s="2">
        <v>5</v>
      </c>
      <c r="G58" s="4"/>
    </row>
    <row r="59" spans="1:7" ht="47.45" customHeight="1" x14ac:dyDescent="0.2">
      <c r="A59" s="3">
        <v>17</v>
      </c>
      <c r="B59" s="20" t="s">
        <v>374</v>
      </c>
      <c r="C59" s="4" t="s">
        <v>217</v>
      </c>
      <c r="D59" s="2">
        <v>1</v>
      </c>
      <c r="E59" s="2">
        <v>68000</v>
      </c>
      <c r="F59" s="2">
        <v>6.8</v>
      </c>
      <c r="G59" s="4"/>
    </row>
    <row r="60" spans="1:7" ht="47.45" customHeight="1" x14ac:dyDescent="0.2">
      <c r="A60" s="3">
        <v>18</v>
      </c>
      <c r="B60" s="20" t="s">
        <v>375</v>
      </c>
      <c r="C60" s="4" t="s">
        <v>218</v>
      </c>
      <c r="D60" s="2">
        <v>1</v>
      </c>
      <c r="E60" s="2">
        <v>230000</v>
      </c>
      <c r="F60" s="2">
        <v>23</v>
      </c>
      <c r="G60" s="4"/>
    </row>
    <row r="61" spans="1:7" ht="39" customHeight="1" x14ac:dyDescent="0.2">
      <c r="A61" s="3">
        <v>19</v>
      </c>
      <c r="B61" s="20" t="s">
        <v>376</v>
      </c>
      <c r="C61" s="4" t="s">
        <v>219</v>
      </c>
      <c r="D61" s="2">
        <v>1</v>
      </c>
      <c r="E61" s="2">
        <v>98000</v>
      </c>
      <c r="F61" s="2">
        <v>9.8000000000000007</v>
      </c>
      <c r="G61" s="4"/>
    </row>
    <row r="62" spans="1:7" ht="53.45" customHeight="1" x14ac:dyDescent="0.2">
      <c r="A62" s="3">
        <v>21</v>
      </c>
      <c r="B62" s="20" t="s">
        <v>377</v>
      </c>
      <c r="C62" s="4" t="s">
        <v>220</v>
      </c>
      <c r="D62" s="2">
        <v>1</v>
      </c>
      <c r="E62" s="2">
        <v>70000</v>
      </c>
      <c r="F62" s="2">
        <v>7</v>
      </c>
      <c r="G62" s="4"/>
    </row>
  </sheetData>
  <mergeCells count="6">
    <mergeCell ref="A1:B1"/>
    <mergeCell ref="A2:G2"/>
    <mergeCell ref="C3:F3"/>
    <mergeCell ref="A3:A4"/>
    <mergeCell ref="B3:B4"/>
    <mergeCell ref="G3:G4"/>
  </mergeCells>
  <phoneticPr fontId="3" type="noConversion"/>
  <printOptions horizontalCentered="1"/>
  <pageMargins left="0.55118110236220474" right="0.55118110236220474" top="0.78740157480314965" bottom="0.78740157480314965" header="0.51181102362204722" footer="0.51181102362204722"/>
  <pageSetup paperSize="9" fitToWidth="0" fitToHeight="0" orientation="landscape" horizontalDpi="300" verticalDpi="300" r:id="rId1"/>
  <headerFooter alignWithMargins="0">
    <oddFooter>&amp;C&amp;"宋体,常规"第&amp;"Arial,常规" &amp;P &amp;"宋体,常规"页，共&amp;"Arial,常规" &amp;N &amp;"宋体,常规"页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5"/>
  <sheetViews>
    <sheetView showZeros="0" workbookViewId="0">
      <selection activeCell="A2" sqref="A2:K2"/>
    </sheetView>
  </sheetViews>
  <sheetFormatPr defaultColWidth="9.140625" defaultRowHeight="12.75" x14ac:dyDescent="0.2"/>
  <cols>
    <col min="1" max="1" width="8" bestFit="1" customWidth="1"/>
    <col min="2" max="2" width="25" bestFit="1" customWidth="1"/>
    <col min="3" max="11" width="10.7109375" customWidth="1"/>
  </cols>
  <sheetData>
    <row r="1" spans="1:11" s="32" customFormat="1" ht="26.45" customHeight="1" x14ac:dyDescent="0.2">
      <c r="A1" s="31" t="s">
        <v>432</v>
      </c>
      <c r="B1" s="31"/>
      <c r="D1" s="33"/>
      <c r="E1" s="33"/>
      <c r="F1" s="33"/>
    </row>
    <row r="2" spans="1:11" ht="33" customHeight="1" x14ac:dyDescent="0.2">
      <c r="A2" s="95" t="s">
        <v>260</v>
      </c>
      <c r="B2" s="109"/>
      <c r="C2" s="109"/>
      <c r="D2" s="109"/>
      <c r="E2" s="109"/>
      <c r="F2" s="109"/>
      <c r="G2" s="109"/>
      <c r="H2" s="109"/>
      <c r="I2" s="109"/>
      <c r="J2" s="109"/>
      <c r="K2" s="109"/>
    </row>
    <row r="3" spans="1:11" ht="25.15" customHeight="1" x14ac:dyDescent="0.2">
      <c r="A3" s="100" t="s">
        <v>275</v>
      </c>
      <c r="B3" s="100" t="s">
        <v>276</v>
      </c>
      <c r="C3" s="97" t="s">
        <v>277</v>
      </c>
      <c r="D3" s="98"/>
      <c r="E3" s="98"/>
      <c r="F3" s="99"/>
      <c r="G3" s="97" t="s">
        <v>378</v>
      </c>
      <c r="H3" s="98"/>
      <c r="I3" s="99"/>
      <c r="J3" s="100" t="s">
        <v>278</v>
      </c>
      <c r="K3" s="100" t="s">
        <v>279</v>
      </c>
    </row>
    <row r="4" spans="1:11" ht="25.15" customHeight="1" x14ac:dyDescent="0.2">
      <c r="A4" s="101"/>
      <c r="B4" s="101"/>
      <c r="C4" s="5" t="s">
        <v>280</v>
      </c>
      <c r="D4" s="5" t="s">
        <v>281</v>
      </c>
      <c r="E4" s="5" t="s">
        <v>282</v>
      </c>
      <c r="F4" s="5" t="s">
        <v>283</v>
      </c>
      <c r="G4" s="5" t="s">
        <v>281</v>
      </c>
      <c r="H4" s="5" t="s">
        <v>282</v>
      </c>
      <c r="I4" s="5" t="s">
        <v>283</v>
      </c>
      <c r="J4" s="101"/>
      <c r="K4" s="101"/>
    </row>
    <row r="5" spans="1:11" s="25" customFormat="1" ht="25.15" customHeight="1" x14ac:dyDescent="0.2">
      <c r="A5" s="6" t="s">
        <v>284</v>
      </c>
      <c r="B5" s="6" t="s">
        <v>285</v>
      </c>
      <c r="C5" s="6" t="s">
        <v>284</v>
      </c>
      <c r="D5" s="6" t="s">
        <v>284</v>
      </c>
      <c r="E5" s="6" t="s">
        <v>284</v>
      </c>
      <c r="F5" s="7">
        <f>F6+F10+F11+F17</f>
        <v>1481.0000013732911</v>
      </c>
      <c r="G5" s="6" t="s">
        <v>284</v>
      </c>
      <c r="H5" s="6" t="s">
        <v>284</v>
      </c>
      <c r="I5" s="7">
        <f>I6+I10+I11+I17</f>
        <v>1481.0004630502931</v>
      </c>
      <c r="J5" s="7"/>
      <c r="K5" s="6" t="s">
        <v>284</v>
      </c>
    </row>
    <row r="6" spans="1:11" s="25" customFormat="1" ht="25.15" customHeight="1" x14ac:dyDescent="0.2">
      <c r="A6" s="5" t="s">
        <v>286</v>
      </c>
      <c r="B6" s="6" t="s">
        <v>223</v>
      </c>
      <c r="C6" s="5" t="s">
        <v>284</v>
      </c>
      <c r="D6" s="5" t="s">
        <v>284</v>
      </c>
      <c r="E6" s="5" t="s">
        <v>284</v>
      </c>
      <c r="F6" s="7">
        <f>SUM(F7:F9)</f>
        <v>221.08000183105469</v>
      </c>
      <c r="G6" s="5" t="s">
        <v>284</v>
      </c>
      <c r="H6" s="5" t="s">
        <v>284</v>
      </c>
      <c r="I6" s="7">
        <f>SUM(I7:I9)</f>
        <v>221.08046305029296</v>
      </c>
      <c r="J6" s="7"/>
      <c r="K6" s="5" t="s">
        <v>284</v>
      </c>
    </row>
    <row r="7" spans="1:11" ht="25.15" customHeight="1" x14ac:dyDescent="0.2">
      <c r="A7" s="26" t="s">
        <v>302</v>
      </c>
      <c r="B7" s="27" t="s">
        <v>224</v>
      </c>
      <c r="C7" s="26" t="s">
        <v>291</v>
      </c>
      <c r="D7" s="28">
        <v>1151</v>
      </c>
      <c r="E7" s="28">
        <v>1740.489990234375</v>
      </c>
      <c r="F7" s="28">
        <v>200.33000183105469</v>
      </c>
      <c r="G7" s="28">
        <v>1151</v>
      </c>
      <c r="H7" s="28">
        <v>1740.49</v>
      </c>
      <c r="I7" s="28">
        <f>G7*H7/10000</f>
        <v>200.330399</v>
      </c>
      <c r="J7" s="28"/>
      <c r="K7" s="27" t="s">
        <v>284</v>
      </c>
    </row>
    <row r="8" spans="1:11" ht="25.15" customHeight="1" x14ac:dyDescent="0.2">
      <c r="A8" s="26" t="s">
        <v>304</v>
      </c>
      <c r="B8" s="27" t="s">
        <v>225</v>
      </c>
      <c r="C8" s="26" t="s">
        <v>297</v>
      </c>
      <c r="D8" s="28">
        <v>412</v>
      </c>
      <c r="E8" s="28">
        <v>242.72000122070313</v>
      </c>
      <c r="F8" s="28">
        <v>10</v>
      </c>
      <c r="G8" s="28">
        <v>412</v>
      </c>
      <c r="H8" s="28">
        <v>242.72000122070313</v>
      </c>
      <c r="I8" s="28">
        <f>G8*H8/10000</f>
        <v>10.000064050292968</v>
      </c>
      <c r="J8" s="28"/>
      <c r="K8" s="27" t="s">
        <v>284</v>
      </c>
    </row>
    <row r="9" spans="1:11" ht="25.15" customHeight="1" x14ac:dyDescent="0.2">
      <c r="A9" s="26" t="s">
        <v>306</v>
      </c>
      <c r="B9" s="27" t="s">
        <v>226</v>
      </c>
      <c r="C9" s="26" t="s">
        <v>284</v>
      </c>
      <c r="D9" s="28">
        <v>1</v>
      </c>
      <c r="E9" s="28">
        <v>107500</v>
      </c>
      <c r="F9" s="28">
        <v>10.75</v>
      </c>
      <c r="G9" s="28">
        <v>1</v>
      </c>
      <c r="H9" s="28">
        <v>107500</v>
      </c>
      <c r="I9" s="28">
        <f>G9*H9/10000</f>
        <v>10.75</v>
      </c>
      <c r="J9" s="28"/>
      <c r="K9" s="27" t="s">
        <v>284</v>
      </c>
    </row>
    <row r="10" spans="1:11" s="25" customFormat="1" ht="25.15" customHeight="1" x14ac:dyDescent="0.2">
      <c r="A10" s="5" t="s">
        <v>298</v>
      </c>
      <c r="B10" s="6" t="s">
        <v>227</v>
      </c>
      <c r="C10" s="5" t="s">
        <v>284</v>
      </c>
      <c r="D10" s="5" t="s">
        <v>284</v>
      </c>
      <c r="E10" s="8" t="s">
        <v>284</v>
      </c>
      <c r="F10" s="7">
        <v>1158</v>
      </c>
      <c r="G10" s="5" t="s">
        <v>284</v>
      </c>
      <c r="H10" s="5" t="s">
        <v>284</v>
      </c>
      <c r="I10" s="7">
        <v>1158</v>
      </c>
      <c r="J10" s="7"/>
      <c r="K10" s="5" t="s">
        <v>284</v>
      </c>
    </row>
    <row r="11" spans="1:11" s="25" customFormat="1" ht="25.15" customHeight="1" x14ac:dyDescent="0.2">
      <c r="A11" s="5" t="s">
        <v>300</v>
      </c>
      <c r="B11" s="6" t="s">
        <v>228</v>
      </c>
      <c r="C11" s="5" t="s">
        <v>284</v>
      </c>
      <c r="D11" s="5" t="s">
        <v>284</v>
      </c>
      <c r="E11" s="8" t="s">
        <v>284</v>
      </c>
      <c r="F11" s="7">
        <f>SUM(F12:F16)</f>
        <v>59.280000152587888</v>
      </c>
      <c r="G11" s="5" t="s">
        <v>284</v>
      </c>
      <c r="H11" s="5" t="s">
        <v>284</v>
      </c>
      <c r="I11" s="7">
        <f>SUM(I12:I16)</f>
        <v>66.42</v>
      </c>
      <c r="J11" s="7">
        <f t="shared" ref="J11:J17" si="0">I11-F11</f>
        <v>7.1399998474121134</v>
      </c>
      <c r="K11" s="5" t="s">
        <v>284</v>
      </c>
    </row>
    <row r="12" spans="1:11" ht="25.15" customHeight="1" x14ac:dyDescent="0.2">
      <c r="A12" s="26" t="s">
        <v>302</v>
      </c>
      <c r="B12" s="27" t="s">
        <v>303</v>
      </c>
      <c r="C12" s="5" t="s">
        <v>284</v>
      </c>
      <c r="D12" s="5" t="s">
        <v>284</v>
      </c>
      <c r="E12" s="29" t="s">
        <v>284</v>
      </c>
      <c r="F12" s="28">
        <v>11.02</v>
      </c>
      <c r="G12" s="5" t="s">
        <v>284</v>
      </c>
      <c r="H12" s="5" t="s">
        <v>284</v>
      </c>
      <c r="I12" s="28">
        <v>13.57</v>
      </c>
      <c r="J12" s="28">
        <f t="shared" si="0"/>
        <v>2.5500000000000007</v>
      </c>
      <c r="K12" s="27" t="s">
        <v>284</v>
      </c>
    </row>
    <row r="13" spans="1:11" ht="25.15" customHeight="1" x14ac:dyDescent="0.2">
      <c r="A13" s="26" t="s">
        <v>304</v>
      </c>
      <c r="B13" s="27" t="s">
        <v>311</v>
      </c>
      <c r="C13" s="5" t="s">
        <v>284</v>
      </c>
      <c r="D13" s="5" t="s">
        <v>284</v>
      </c>
      <c r="E13" s="29" t="s">
        <v>284</v>
      </c>
      <c r="F13" s="28">
        <v>7.3</v>
      </c>
      <c r="G13" s="5" t="s">
        <v>284</v>
      </c>
      <c r="H13" s="5" t="s">
        <v>284</v>
      </c>
      <c r="I13" s="28">
        <v>7.3</v>
      </c>
      <c r="J13" s="28">
        <f t="shared" si="0"/>
        <v>0</v>
      </c>
      <c r="K13" s="27" t="s">
        <v>284</v>
      </c>
    </row>
    <row r="14" spans="1:11" ht="25.15" customHeight="1" x14ac:dyDescent="0.2">
      <c r="A14" s="26" t="s">
        <v>306</v>
      </c>
      <c r="B14" s="27" t="s">
        <v>229</v>
      </c>
      <c r="C14" s="5" t="s">
        <v>284</v>
      </c>
      <c r="D14" s="5" t="s">
        <v>284</v>
      </c>
      <c r="E14" s="29" t="s">
        <v>284</v>
      </c>
      <c r="F14" s="28">
        <v>8.5</v>
      </c>
      <c r="G14" s="5" t="s">
        <v>284</v>
      </c>
      <c r="H14" s="5" t="s">
        <v>284</v>
      </c>
      <c r="I14" s="28">
        <v>8.5</v>
      </c>
      <c r="J14" s="28">
        <f t="shared" si="0"/>
        <v>0</v>
      </c>
      <c r="K14" s="27" t="s">
        <v>284</v>
      </c>
    </row>
    <row r="15" spans="1:11" ht="25.15" customHeight="1" x14ac:dyDescent="0.2">
      <c r="A15" s="26" t="s">
        <v>308</v>
      </c>
      <c r="B15" s="27" t="s">
        <v>230</v>
      </c>
      <c r="C15" s="5" t="s">
        <v>284</v>
      </c>
      <c r="D15" s="5" t="s">
        <v>284</v>
      </c>
      <c r="E15" s="29" t="s">
        <v>284</v>
      </c>
      <c r="F15" s="28">
        <v>24.62</v>
      </c>
      <c r="G15" s="5" t="s">
        <v>284</v>
      </c>
      <c r="H15" s="5" t="s">
        <v>284</v>
      </c>
      <c r="I15" s="28">
        <v>24.62</v>
      </c>
      <c r="J15" s="28">
        <f t="shared" si="0"/>
        <v>0</v>
      </c>
      <c r="K15" s="27" t="s">
        <v>284</v>
      </c>
    </row>
    <row r="16" spans="1:11" ht="25.15" customHeight="1" x14ac:dyDescent="0.2">
      <c r="A16" s="26" t="s">
        <v>310</v>
      </c>
      <c r="B16" s="27" t="s">
        <v>309</v>
      </c>
      <c r="C16" s="5" t="s">
        <v>284</v>
      </c>
      <c r="D16" s="5" t="s">
        <v>284</v>
      </c>
      <c r="E16" s="29" t="s">
        <v>284</v>
      </c>
      <c r="F16" s="28">
        <v>7.8400001525878906</v>
      </c>
      <c r="G16" s="5" t="s">
        <v>284</v>
      </c>
      <c r="H16" s="5" t="s">
        <v>284</v>
      </c>
      <c r="I16" s="28">
        <v>12.43</v>
      </c>
      <c r="J16" s="28">
        <f t="shared" si="0"/>
        <v>4.5899998474121091</v>
      </c>
      <c r="K16" s="27" t="s">
        <v>284</v>
      </c>
    </row>
    <row r="17" spans="1:11" s="25" customFormat="1" ht="25.15" customHeight="1" x14ac:dyDescent="0.2">
      <c r="A17" s="5" t="s">
        <v>312</v>
      </c>
      <c r="B17" s="6" t="s">
        <v>313</v>
      </c>
      <c r="C17" s="5" t="s">
        <v>284</v>
      </c>
      <c r="D17" s="5" t="s">
        <v>284</v>
      </c>
      <c r="E17" s="5" t="s">
        <v>284</v>
      </c>
      <c r="F17" s="7">
        <f>F18</f>
        <v>42.639999389648438</v>
      </c>
      <c r="G17" s="5" t="s">
        <v>284</v>
      </c>
      <c r="H17" s="5" t="s">
        <v>284</v>
      </c>
      <c r="I17" s="7">
        <f>I18</f>
        <v>35.5</v>
      </c>
      <c r="J17" s="7">
        <f t="shared" si="0"/>
        <v>-7.1399993896484375</v>
      </c>
      <c r="K17" s="30" t="s">
        <v>284</v>
      </c>
    </row>
    <row r="18" spans="1:11" ht="25.15" customHeight="1" x14ac:dyDescent="0.2">
      <c r="A18" s="26" t="s">
        <v>302</v>
      </c>
      <c r="B18" s="27" t="s">
        <v>314</v>
      </c>
      <c r="C18" s="5" t="s">
        <v>284</v>
      </c>
      <c r="D18" s="5" t="s">
        <v>284</v>
      </c>
      <c r="E18" s="29" t="s">
        <v>284</v>
      </c>
      <c r="F18" s="28">
        <v>42.639999389648438</v>
      </c>
      <c r="G18" s="5" t="s">
        <v>284</v>
      </c>
      <c r="H18" s="5" t="s">
        <v>284</v>
      </c>
      <c r="I18" s="28">
        <v>35.5</v>
      </c>
      <c r="J18" s="28">
        <v>0</v>
      </c>
      <c r="K18" s="27" t="s">
        <v>284</v>
      </c>
    </row>
    <row r="19" spans="1:11" ht="25.15" customHeight="1" x14ac:dyDescent="0.2"/>
    <row r="20" spans="1:11" ht="19.899999999999999"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sheetData>
  <mergeCells count="7">
    <mergeCell ref="A2:K2"/>
    <mergeCell ref="C3:F3"/>
    <mergeCell ref="G3:I3"/>
    <mergeCell ref="A3:A4"/>
    <mergeCell ref="B3:B4"/>
    <mergeCell ref="J3:J4"/>
    <mergeCell ref="K3:K4"/>
  </mergeCells>
  <phoneticPr fontId="3" type="noConversion"/>
  <pageMargins left="0.74803149606299213" right="0.74803149606299213" top="0.98425196850393704" bottom="0.98425196850393704" header="0.51181102362204722" footer="0.51181102362204722"/>
  <pageSetup paperSize="9" fitToWidth="0" fitToHeight="0" orientation="landscape" verticalDpi="300" r:id="rId1"/>
  <headerFooter alignWithMargins="0">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Zeros="0" zoomScaleSheetLayoutView="100" workbookViewId="0">
      <selection activeCell="A2" sqref="A2:G2"/>
    </sheetView>
  </sheetViews>
  <sheetFormatPr defaultColWidth="10" defaultRowHeight="14.25" x14ac:dyDescent="0.2"/>
  <cols>
    <col min="1" max="1" width="2.85546875" style="34" customWidth="1"/>
    <col min="2" max="2" width="14.28515625" style="37" customWidth="1"/>
    <col min="3" max="3" width="96" style="37" customWidth="1"/>
    <col min="4" max="4" width="6.7109375" style="34" customWidth="1"/>
    <col min="5" max="5" width="6.85546875" style="34" customWidth="1"/>
    <col min="6" max="6" width="6.5703125" style="34" customWidth="1"/>
    <col min="7" max="7" width="3.5703125" style="34" customWidth="1"/>
    <col min="8" max="16384" width="10" style="34"/>
  </cols>
  <sheetData>
    <row r="1" spans="1:11" s="32" customFormat="1" ht="26.45" customHeight="1" x14ac:dyDescent="0.2">
      <c r="A1" s="31" t="s">
        <v>433</v>
      </c>
      <c r="B1" s="31"/>
      <c r="D1" s="33"/>
      <c r="E1" s="33"/>
      <c r="F1" s="33"/>
    </row>
    <row r="2" spans="1:11" ht="25.9" customHeight="1" x14ac:dyDescent="0.2">
      <c r="A2" s="110" t="s">
        <v>129</v>
      </c>
      <c r="B2" s="110"/>
      <c r="C2" s="110"/>
      <c r="D2" s="110"/>
      <c r="E2" s="110"/>
      <c r="F2" s="110"/>
      <c r="G2" s="110"/>
      <c r="H2" s="94"/>
      <c r="I2" s="94"/>
      <c r="J2" s="94"/>
      <c r="K2" s="94"/>
    </row>
    <row r="3" spans="1:11" ht="27" customHeight="1" x14ac:dyDescent="0.2">
      <c r="A3" s="111" t="s">
        <v>275</v>
      </c>
      <c r="B3" s="112" t="s">
        <v>315</v>
      </c>
      <c r="C3" s="111" t="s">
        <v>261</v>
      </c>
      <c r="D3" s="111"/>
      <c r="E3" s="111"/>
      <c r="F3" s="111"/>
      <c r="G3" s="114" t="s">
        <v>279</v>
      </c>
    </row>
    <row r="4" spans="1:11" ht="30.6" customHeight="1" x14ac:dyDescent="0.2">
      <c r="A4" s="111"/>
      <c r="B4" s="113"/>
      <c r="C4" s="38" t="s">
        <v>316</v>
      </c>
      <c r="D4" s="38" t="s">
        <v>222</v>
      </c>
      <c r="E4" s="38" t="s">
        <v>262</v>
      </c>
      <c r="F4" s="38" t="s">
        <v>221</v>
      </c>
      <c r="G4" s="115"/>
    </row>
    <row r="5" spans="1:11" s="36" customFormat="1" ht="22.15" customHeight="1" x14ac:dyDescent="0.2">
      <c r="A5" s="35"/>
      <c r="B5" s="39" t="s">
        <v>320</v>
      </c>
      <c r="C5" s="40"/>
      <c r="D5" s="39">
        <v>38</v>
      </c>
      <c r="E5" s="39"/>
      <c r="F5" s="39">
        <v>1158</v>
      </c>
      <c r="G5" s="41"/>
    </row>
    <row r="6" spans="1:11" s="36" customFormat="1" ht="30" customHeight="1" x14ac:dyDescent="0.2">
      <c r="A6" s="39" t="s">
        <v>286</v>
      </c>
      <c r="B6" s="40" t="s">
        <v>321</v>
      </c>
      <c r="C6" s="40"/>
      <c r="D6" s="39">
        <f>SUM(D7:D35)</f>
        <v>38</v>
      </c>
      <c r="E6" s="39"/>
      <c r="F6" s="39">
        <f>SUM(F7:F35)</f>
        <v>1158</v>
      </c>
      <c r="G6" s="41"/>
    </row>
    <row r="7" spans="1:11" ht="58.9" customHeight="1" x14ac:dyDescent="0.2">
      <c r="A7" s="38">
        <v>1</v>
      </c>
      <c r="B7" s="43" t="s">
        <v>231</v>
      </c>
      <c r="C7" s="43" t="s">
        <v>263</v>
      </c>
      <c r="D7" s="38">
        <v>1</v>
      </c>
      <c r="E7" s="38">
        <v>480000</v>
      </c>
      <c r="F7" s="38">
        <v>48</v>
      </c>
      <c r="G7" s="44"/>
    </row>
    <row r="8" spans="1:11" ht="60" customHeight="1" x14ac:dyDescent="0.2">
      <c r="A8" s="38">
        <v>2</v>
      </c>
      <c r="B8" s="43" t="s">
        <v>232</v>
      </c>
      <c r="C8" s="43" t="s">
        <v>264</v>
      </c>
      <c r="D8" s="38">
        <v>1</v>
      </c>
      <c r="E8" s="38">
        <v>300000</v>
      </c>
      <c r="F8" s="38">
        <v>30</v>
      </c>
      <c r="G8" s="44"/>
    </row>
    <row r="9" spans="1:11" ht="45" customHeight="1" x14ac:dyDescent="0.2">
      <c r="A9" s="38">
        <v>3</v>
      </c>
      <c r="B9" s="43" t="s">
        <v>233</v>
      </c>
      <c r="C9" s="43" t="s">
        <v>265</v>
      </c>
      <c r="D9" s="38">
        <v>1</v>
      </c>
      <c r="E9" s="38">
        <v>320000</v>
      </c>
      <c r="F9" s="38">
        <v>32</v>
      </c>
      <c r="G9" s="44"/>
    </row>
    <row r="10" spans="1:11" ht="80.45" customHeight="1" x14ac:dyDescent="0.2">
      <c r="A10" s="38">
        <v>4</v>
      </c>
      <c r="B10" s="43" t="s">
        <v>234</v>
      </c>
      <c r="C10" s="43" t="s">
        <v>124</v>
      </c>
      <c r="D10" s="38">
        <v>1</v>
      </c>
      <c r="E10" s="38">
        <v>150000</v>
      </c>
      <c r="F10" s="38">
        <v>15</v>
      </c>
      <c r="G10" s="44"/>
    </row>
    <row r="11" spans="1:11" ht="66" customHeight="1" x14ac:dyDescent="0.2">
      <c r="A11" s="38">
        <v>5</v>
      </c>
      <c r="B11" s="43" t="s">
        <v>235</v>
      </c>
      <c r="C11" s="43" t="s">
        <v>266</v>
      </c>
      <c r="D11" s="38">
        <v>3</v>
      </c>
      <c r="E11" s="38">
        <v>160000</v>
      </c>
      <c r="F11" s="38">
        <v>48</v>
      </c>
      <c r="G11" s="44"/>
    </row>
    <row r="12" spans="1:11" ht="72.599999999999994" customHeight="1" x14ac:dyDescent="0.2">
      <c r="A12" s="38">
        <v>6</v>
      </c>
      <c r="B12" s="43" t="s">
        <v>236</v>
      </c>
      <c r="C12" s="43" t="s">
        <v>125</v>
      </c>
      <c r="D12" s="38">
        <v>1</v>
      </c>
      <c r="E12" s="38">
        <v>220000</v>
      </c>
      <c r="F12" s="38">
        <v>22</v>
      </c>
      <c r="G12" s="44"/>
    </row>
    <row r="13" spans="1:11" ht="62.45" customHeight="1" x14ac:dyDescent="0.2">
      <c r="A13" s="38">
        <v>7</v>
      </c>
      <c r="B13" s="43" t="s">
        <v>237</v>
      </c>
      <c r="C13" s="43" t="s">
        <v>267</v>
      </c>
      <c r="D13" s="38">
        <v>4</v>
      </c>
      <c r="E13" s="38">
        <v>300000</v>
      </c>
      <c r="F13" s="38">
        <v>120</v>
      </c>
      <c r="G13" s="44"/>
    </row>
    <row r="14" spans="1:11" ht="33.6" customHeight="1" x14ac:dyDescent="0.2">
      <c r="A14" s="38">
        <v>8</v>
      </c>
      <c r="B14" s="43" t="s">
        <v>238</v>
      </c>
      <c r="C14" s="43" t="s">
        <v>268</v>
      </c>
      <c r="D14" s="38">
        <v>1</v>
      </c>
      <c r="E14" s="38">
        <v>100000</v>
      </c>
      <c r="F14" s="38">
        <v>10</v>
      </c>
      <c r="G14" s="44"/>
    </row>
    <row r="15" spans="1:11" ht="50.45" customHeight="1" x14ac:dyDescent="0.2">
      <c r="A15" s="38">
        <v>9</v>
      </c>
      <c r="B15" s="43" t="s">
        <v>239</v>
      </c>
      <c r="C15" s="43" t="s">
        <v>269</v>
      </c>
      <c r="D15" s="38">
        <v>1</v>
      </c>
      <c r="E15" s="38">
        <v>1700000</v>
      </c>
      <c r="F15" s="38">
        <v>170</v>
      </c>
      <c r="G15" s="44"/>
    </row>
    <row r="16" spans="1:11" ht="52.9" customHeight="1" x14ac:dyDescent="0.2">
      <c r="A16" s="38">
        <v>10</v>
      </c>
      <c r="B16" s="43" t="s">
        <v>240</v>
      </c>
      <c r="C16" s="43" t="s">
        <v>410</v>
      </c>
      <c r="D16" s="38">
        <v>1</v>
      </c>
      <c r="E16" s="38">
        <v>300000</v>
      </c>
      <c r="F16" s="38">
        <v>30</v>
      </c>
      <c r="G16" s="44"/>
    </row>
    <row r="17" spans="1:7" ht="39.6" customHeight="1" x14ac:dyDescent="0.2">
      <c r="A17" s="38">
        <v>11</v>
      </c>
      <c r="B17" s="43" t="s">
        <v>241</v>
      </c>
      <c r="C17" s="43" t="s">
        <v>411</v>
      </c>
      <c r="D17" s="38">
        <v>2</v>
      </c>
      <c r="E17" s="38">
        <v>150000</v>
      </c>
      <c r="F17" s="38">
        <v>30</v>
      </c>
      <c r="G17" s="44"/>
    </row>
    <row r="18" spans="1:7" ht="49.9" customHeight="1" x14ac:dyDescent="0.2">
      <c r="A18" s="38">
        <v>12</v>
      </c>
      <c r="B18" s="43" t="s">
        <v>242</v>
      </c>
      <c r="C18" s="43" t="s">
        <v>412</v>
      </c>
      <c r="D18" s="38">
        <v>1</v>
      </c>
      <c r="E18" s="38">
        <v>300000</v>
      </c>
      <c r="F18" s="38">
        <v>30</v>
      </c>
      <c r="G18" s="44"/>
    </row>
    <row r="19" spans="1:7" ht="40.9" customHeight="1" x14ac:dyDescent="0.2">
      <c r="A19" s="38">
        <v>13</v>
      </c>
      <c r="B19" s="43" t="s">
        <v>243</v>
      </c>
      <c r="C19" s="43" t="s">
        <v>270</v>
      </c>
      <c r="D19" s="38">
        <v>2</v>
      </c>
      <c r="E19" s="38">
        <v>150000</v>
      </c>
      <c r="F19" s="38">
        <v>30</v>
      </c>
      <c r="G19" s="44"/>
    </row>
    <row r="20" spans="1:7" ht="52.15" customHeight="1" x14ac:dyDescent="0.2">
      <c r="A20" s="38">
        <v>14</v>
      </c>
      <c r="B20" s="43" t="s">
        <v>244</v>
      </c>
      <c r="C20" s="43" t="s">
        <v>271</v>
      </c>
      <c r="D20" s="38">
        <v>1</v>
      </c>
      <c r="E20" s="38">
        <v>400000</v>
      </c>
      <c r="F20" s="38">
        <v>40</v>
      </c>
      <c r="G20" s="44"/>
    </row>
    <row r="21" spans="1:7" ht="54.6" customHeight="1" x14ac:dyDescent="0.2">
      <c r="A21" s="38">
        <v>15</v>
      </c>
      <c r="B21" s="43" t="s">
        <v>245</v>
      </c>
      <c r="C21" s="43" t="s">
        <v>272</v>
      </c>
      <c r="D21" s="38">
        <v>1</v>
      </c>
      <c r="E21" s="38">
        <v>400000</v>
      </c>
      <c r="F21" s="38">
        <v>40</v>
      </c>
      <c r="G21" s="44"/>
    </row>
    <row r="22" spans="1:7" ht="30.6" customHeight="1" x14ac:dyDescent="0.2">
      <c r="A22" s="38">
        <v>16</v>
      </c>
      <c r="B22" s="43" t="s">
        <v>246</v>
      </c>
      <c r="C22" s="43" t="s">
        <v>273</v>
      </c>
      <c r="D22" s="38">
        <v>1</v>
      </c>
      <c r="E22" s="38">
        <v>200000</v>
      </c>
      <c r="F22" s="38">
        <v>20</v>
      </c>
      <c r="G22" s="44"/>
    </row>
    <row r="23" spans="1:7" ht="38.450000000000003" customHeight="1" x14ac:dyDescent="0.2">
      <c r="A23" s="38">
        <v>17</v>
      </c>
      <c r="B23" s="43" t="s">
        <v>247</v>
      </c>
      <c r="C23" s="43" t="s">
        <v>413</v>
      </c>
      <c r="D23" s="38">
        <v>1</v>
      </c>
      <c r="E23" s="38">
        <v>200000</v>
      </c>
      <c r="F23" s="38">
        <v>20</v>
      </c>
      <c r="G23" s="44"/>
    </row>
    <row r="24" spans="1:7" ht="34.15" customHeight="1" x14ac:dyDescent="0.2">
      <c r="A24" s="38">
        <v>18</v>
      </c>
      <c r="B24" s="43" t="s">
        <v>248</v>
      </c>
      <c r="C24" s="43" t="s">
        <v>274</v>
      </c>
      <c r="D24" s="38">
        <v>1</v>
      </c>
      <c r="E24" s="38">
        <v>100000</v>
      </c>
      <c r="F24" s="38">
        <v>10</v>
      </c>
      <c r="G24" s="44"/>
    </row>
    <row r="25" spans="1:7" ht="78.599999999999994" customHeight="1" x14ac:dyDescent="0.2">
      <c r="A25" s="42">
        <v>19</v>
      </c>
      <c r="B25" s="43" t="s">
        <v>249</v>
      </c>
      <c r="C25" s="43" t="s">
        <v>119</v>
      </c>
      <c r="D25" s="38">
        <v>1</v>
      </c>
      <c r="E25" s="38">
        <v>300000</v>
      </c>
      <c r="F25" s="38">
        <v>30</v>
      </c>
      <c r="G25" s="44"/>
    </row>
    <row r="26" spans="1:7" ht="99.6" customHeight="1" x14ac:dyDescent="0.2">
      <c r="A26" s="42">
        <v>20</v>
      </c>
      <c r="B26" s="43" t="s">
        <v>250</v>
      </c>
      <c r="C26" s="43" t="s">
        <v>120</v>
      </c>
      <c r="D26" s="38">
        <v>1</v>
      </c>
      <c r="E26" s="38">
        <v>220000</v>
      </c>
      <c r="F26" s="38">
        <v>22</v>
      </c>
      <c r="G26" s="44"/>
    </row>
    <row r="27" spans="1:7" ht="54.6" customHeight="1" x14ac:dyDescent="0.2">
      <c r="A27" s="38">
        <v>21</v>
      </c>
      <c r="B27" s="43" t="s">
        <v>251</v>
      </c>
      <c r="C27" s="43" t="s">
        <v>126</v>
      </c>
      <c r="D27" s="38">
        <v>1</v>
      </c>
      <c r="E27" s="38">
        <v>30000</v>
      </c>
      <c r="F27" s="38">
        <v>3</v>
      </c>
      <c r="G27" s="44"/>
    </row>
    <row r="28" spans="1:7" ht="58.9" customHeight="1" x14ac:dyDescent="0.2">
      <c r="A28" s="38">
        <v>23</v>
      </c>
      <c r="B28" s="43" t="s">
        <v>252</v>
      </c>
      <c r="C28" s="43" t="s">
        <v>414</v>
      </c>
      <c r="D28" s="38">
        <v>1</v>
      </c>
      <c r="E28" s="38">
        <v>300000</v>
      </c>
      <c r="F28" s="38">
        <v>30</v>
      </c>
      <c r="G28" s="44"/>
    </row>
    <row r="29" spans="1:7" ht="69" customHeight="1" x14ac:dyDescent="0.2">
      <c r="A29" s="38">
        <v>24</v>
      </c>
      <c r="B29" s="43" t="s">
        <v>253</v>
      </c>
      <c r="C29" s="43" t="s">
        <v>425</v>
      </c>
      <c r="D29" s="38">
        <v>1</v>
      </c>
      <c r="E29" s="38">
        <v>800000</v>
      </c>
      <c r="F29" s="38">
        <v>80</v>
      </c>
      <c r="G29" s="44"/>
    </row>
    <row r="30" spans="1:7" ht="52.15" customHeight="1" x14ac:dyDescent="0.2">
      <c r="A30" s="38">
        <v>25</v>
      </c>
      <c r="B30" s="43" t="s">
        <v>254</v>
      </c>
      <c r="C30" s="43" t="s">
        <v>121</v>
      </c>
      <c r="D30" s="38">
        <v>1</v>
      </c>
      <c r="E30" s="38">
        <v>690000</v>
      </c>
      <c r="F30" s="38">
        <v>69</v>
      </c>
      <c r="G30" s="44"/>
    </row>
    <row r="31" spans="1:7" ht="70.150000000000006" customHeight="1" x14ac:dyDescent="0.2">
      <c r="A31" s="38">
        <v>26</v>
      </c>
      <c r="B31" s="43" t="s">
        <v>255</v>
      </c>
      <c r="C31" s="43" t="s">
        <v>127</v>
      </c>
      <c r="D31" s="38">
        <v>1</v>
      </c>
      <c r="E31" s="38">
        <v>360000</v>
      </c>
      <c r="F31" s="38">
        <v>36</v>
      </c>
      <c r="G31" s="45"/>
    </row>
    <row r="32" spans="1:7" ht="68.45" customHeight="1" x14ac:dyDescent="0.2">
      <c r="A32" s="42">
        <v>27</v>
      </c>
      <c r="B32" s="43" t="s">
        <v>256</v>
      </c>
      <c r="C32" s="43" t="s">
        <v>122</v>
      </c>
      <c r="D32" s="38">
        <v>1</v>
      </c>
      <c r="E32" s="38">
        <v>950000</v>
      </c>
      <c r="F32" s="38">
        <v>95</v>
      </c>
      <c r="G32" s="44"/>
    </row>
    <row r="33" spans="1:7" ht="62.45" customHeight="1" x14ac:dyDescent="0.2">
      <c r="A33" s="42">
        <v>28</v>
      </c>
      <c r="B33" s="43" t="s">
        <v>257</v>
      </c>
      <c r="C33" s="43" t="s">
        <v>123</v>
      </c>
      <c r="D33" s="38">
        <v>1</v>
      </c>
      <c r="E33" s="38">
        <v>80000</v>
      </c>
      <c r="F33" s="38">
        <v>8</v>
      </c>
      <c r="G33" s="44"/>
    </row>
    <row r="34" spans="1:7" ht="61.15" customHeight="1" x14ac:dyDescent="0.2">
      <c r="A34" s="38">
        <v>29</v>
      </c>
      <c r="B34" s="43" t="s">
        <v>258</v>
      </c>
      <c r="C34" s="43" t="s">
        <v>426</v>
      </c>
      <c r="D34" s="38">
        <v>3</v>
      </c>
      <c r="E34" s="38">
        <v>90000</v>
      </c>
      <c r="F34" s="38">
        <v>27</v>
      </c>
      <c r="G34" s="44"/>
    </row>
    <row r="35" spans="1:7" ht="54" customHeight="1" x14ac:dyDescent="0.2">
      <c r="A35" s="38">
        <v>30</v>
      </c>
      <c r="B35" s="43" t="s">
        <v>259</v>
      </c>
      <c r="C35" s="43" t="s">
        <v>128</v>
      </c>
      <c r="D35" s="38">
        <v>1</v>
      </c>
      <c r="E35" s="38">
        <v>130000</v>
      </c>
      <c r="F35" s="38">
        <v>13</v>
      </c>
      <c r="G35" s="44"/>
    </row>
  </sheetData>
  <mergeCells count="5">
    <mergeCell ref="A2:G2"/>
    <mergeCell ref="C3:F3"/>
    <mergeCell ref="A3:A4"/>
    <mergeCell ref="B3:B4"/>
    <mergeCell ref="G3:G4"/>
  </mergeCells>
  <phoneticPr fontId="3" type="noConversion"/>
  <conditionalFormatting sqref="G25:G26 A25:B26">
    <cfRule type="duplicateValues" dxfId="2" priority="8"/>
  </conditionalFormatting>
  <conditionalFormatting sqref="G29:G30 B29 B31:B32 G32:G35">
    <cfRule type="duplicateValues" dxfId="1" priority="15"/>
  </conditionalFormatting>
  <conditionalFormatting sqref="G33 A33">
    <cfRule type="duplicateValues" dxfId="0" priority="2"/>
  </conditionalFormatting>
  <printOptions horizontalCentered="1"/>
  <pageMargins left="0.55000000000000004" right="0.55000000000000004" top="0.79" bottom="0.67" header="0.51" footer="0.51"/>
  <pageSetup paperSize="9" orientation="landscape" verticalDpi="180"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9"/>
  <sheetViews>
    <sheetView workbookViewId="0">
      <selection activeCell="A2" sqref="A2:K2"/>
    </sheetView>
  </sheetViews>
  <sheetFormatPr defaultColWidth="9.140625" defaultRowHeight="12.75" x14ac:dyDescent="0.2"/>
  <cols>
    <col min="1" max="1" width="6.140625" customWidth="1"/>
    <col min="2" max="2" width="25" bestFit="1" customWidth="1"/>
    <col min="3" max="4" width="10" bestFit="1" customWidth="1"/>
    <col min="5" max="5" width="11" customWidth="1"/>
    <col min="6" max="7" width="10" bestFit="1" customWidth="1"/>
    <col min="8" max="8" width="11.140625" customWidth="1"/>
    <col min="9" max="9" width="10" bestFit="1" customWidth="1"/>
    <col min="10" max="10" width="8" customWidth="1"/>
    <col min="11" max="11" width="15.42578125" style="55" customWidth="1"/>
  </cols>
  <sheetData>
    <row r="1" spans="1:11" ht="18" customHeight="1" x14ac:dyDescent="0.25">
      <c r="A1" s="17" t="s">
        <v>439</v>
      </c>
    </row>
    <row r="2" spans="1:11" ht="28.15" customHeight="1" x14ac:dyDescent="0.2">
      <c r="A2" s="95" t="s">
        <v>162</v>
      </c>
      <c r="B2" s="96"/>
      <c r="C2" s="96"/>
      <c r="D2" s="96"/>
      <c r="E2" s="96"/>
      <c r="F2" s="96"/>
      <c r="G2" s="96"/>
      <c r="H2" s="96"/>
      <c r="I2" s="96"/>
      <c r="J2" s="96"/>
      <c r="K2" s="96"/>
    </row>
    <row r="3" spans="1:11" ht="29.45" customHeight="1" x14ac:dyDescent="0.2">
      <c r="A3" s="100" t="s">
        <v>275</v>
      </c>
      <c r="B3" s="100" t="s">
        <v>276</v>
      </c>
      <c r="C3" s="97" t="s">
        <v>277</v>
      </c>
      <c r="D3" s="98"/>
      <c r="E3" s="98"/>
      <c r="F3" s="99"/>
      <c r="G3" s="97" t="s">
        <v>163</v>
      </c>
      <c r="H3" s="98"/>
      <c r="I3" s="99"/>
      <c r="J3" s="100" t="s">
        <v>278</v>
      </c>
      <c r="K3" s="100" t="s">
        <v>279</v>
      </c>
    </row>
    <row r="4" spans="1:11" ht="31.9" customHeight="1" x14ac:dyDescent="0.2">
      <c r="A4" s="101"/>
      <c r="B4" s="101"/>
      <c r="C4" s="5" t="s">
        <v>280</v>
      </c>
      <c r="D4" s="5" t="s">
        <v>281</v>
      </c>
      <c r="E4" s="5" t="s">
        <v>282</v>
      </c>
      <c r="F4" s="5" t="s">
        <v>283</v>
      </c>
      <c r="G4" s="5" t="s">
        <v>281</v>
      </c>
      <c r="H4" s="5" t="s">
        <v>282</v>
      </c>
      <c r="I4" s="5" t="s">
        <v>283</v>
      </c>
      <c r="J4" s="101"/>
      <c r="K4" s="101"/>
    </row>
    <row r="5" spans="1:11" ht="25.15" customHeight="1" x14ac:dyDescent="0.2">
      <c r="A5" s="6" t="s">
        <v>284</v>
      </c>
      <c r="B5" s="6" t="s">
        <v>285</v>
      </c>
      <c r="C5" s="6" t="s">
        <v>284</v>
      </c>
      <c r="D5" s="6" t="s">
        <v>284</v>
      </c>
      <c r="E5" s="6" t="s">
        <v>284</v>
      </c>
      <c r="F5" s="7">
        <f>F6+F8+F9+F15</f>
        <v>1468</v>
      </c>
      <c r="G5" s="7"/>
      <c r="H5" s="7"/>
      <c r="I5" s="7">
        <v>1468</v>
      </c>
      <c r="J5" s="28"/>
      <c r="K5" s="56" t="s">
        <v>284</v>
      </c>
    </row>
    <row r="6" spans="1:11" ht="25.15" customHeight="1" x14ac:dyDescent="0.2">
      <c r="A6" s="5" t="s">
        <v>286</v>
      </c>
      <c r="B6" s="6" t="s">
        <v>287</v>
      </c>
      <c r="C6" s="5" t="s">
        <v>284</v>
      </c>
      <c r="D6" s="5" t="s">
        <v>284</v>
      </c>
      <c r="E6" s="5" t="s">
        <v>284</v>
      </c>
      <c r="F6" s="8">
        <f>SUM(F7:F7)</f>
        <v>25.14</v>
      </c>
      <c r="G6" s="8"/>
      <c r="H6" s="8"/>
      <c r="I6" s="8">
        <f>SUM(I7:I7)</f>
        <v>25.14</v>
      </c>
      <c r="J6" s="28"/>
      <c r="K6" s="5" t="s">
        <v>284</v>
      </c>
    </row>
    <row r="7" spans="1:11" ht="25.15" customHeight="1" x14ac:dyDescent="0.2">
      <c r="A7" s="26">
        <v>1</v>
      </c>
      <c r="B7" s="46" t="s">
        <v>130</v>
      </c>
      <c r="C7" s="26" t="s">
        <v>291</v>
      </c>
      <c r="D7" s="26">
        <v>750</v>
      </c>
      <c r="E7" s="47">
        <f>F7*10000/D7</f>
        <v>335.2</v>
      </c>
      <c r="F7" s="29">
        <v>25.14</v>
      </c>
      <c r="G7" s="26">
        <v>750</v>
      </c>
      <c r="H7" s="47">
        <f>I7*10000/G7</f>
        <v>335.2</v>
      </c>
      <c r="I7" s="29">
        <v>25.14</v>
      </c>
      <c r="J7" s="28"/>
      <c r="K7" s="26"/>
    </row>
    <row r="8" spans="1:11" ht="25.15" customHeight="1" x14ac:dyDescent="0.2">
      <c r="A8" s="5" t="s">
        <v>298</v>
      </c>
      <c r="B8" s="6" t="s">
        <v>299</v>
      </c>
      <c r="C8" s="5" t="s">
        <v>284</v>
      </c>
      <c r="D8" s="5" t="s">
        <v>284</v>
      </c>
      <c r="E8" s="29" t="s">
        <v>284</v>
      </c>
      <c r="F8" s="7">
        <v>1375</v>
      </c>
      <c r="G8" s="7"/>
      <c r="H8" s="7"/>
      <c r="I8" s="7">
        <v>1375</v>
      </c>
      <c r="J8" s="28"/>
      <c r="K8" s="5" t="s">
        <v>284</v>
      </c>
    </row>
    <row r="9" spans="1:11" ht="25.15" customHeight="1" x14ac:dyDescent="0.2">
      <c r="A9" s="5" t="s">
        <v>300</v>
      </c>
      <c r="B9" s="6" t="s">
        <v>301</v>
      </c>
      <c r="C9" s="5" t="s">
        <v>284</v>
      </c>
      <c r="D9" s="5" t="s">
        <v>284</v>
      </c>
      <c r="E9" s="29" t="s">
        <v>284</v>
      </c>
      <c r="F9" s="7">
        <f>SUM(F10:F14)</f>
        <v>32.86</v>
      </c>
      <c r="G9" s="7"/>
      <c r="H9" s="7"/>
      <c r="I9" s="7">
        <f>SUM(I10:I14)</f>
        <v>46.75</v>
      </c>
      <c r="J9" s="7">
        <f>I9-F9</f>
        <v>13.89</v>
      </c>
      <c r="K9" s="5" t="s">
        <v>284</v>
      </c>
    </row>
    <row r="10" spans="1:11" ht="25.15" customHeight="1" x14ac:dyDescent="0.2">
      <c r="A10" s="26" t="s">
        <v>302</v>
      </c>
      <c r="B10" s="27" t="s">
        <v>303</v>
      </c>
      <c r="C10" s="5" t="s">
        <v>284</v>
      </c>
      <c r="D10" s="5" t="s">
        <v>284</v>
      </c>
      <c r="E10" s="29" t="s">
        <v>284</v>
      </c>
      <c r="F10" s="28">
        <v>2</v>
      </c>
      <c r="G10" s="5" t="s">
        <v>284</v>
      </c>
      <c r="H10" s="5" t="s">
        <v>284</v>
      </c>
      <c r="I10" s="28">
        <v>14</v>
      </c>
      <c r="J10" s="28">
        <f>I10-F10</f>
        <v>12</v>
      </c>
      <c r="K10" s="57">
        <v>0.01</v>
      </c>
    </row>
    <row r="11" spans="1:11" ht="25.15" customHeight="1" x14ac:dyDescent="0.2">
      <c r="A11" s="26" t="s">
        <v>304</v>
      </c>
      <c r="B11" s="27" t="s">
        <v>305</v>
      </c>
      <c r="C11" s="5" t="s">
        <v>284</v>
      </c>
      <c r="D11" s="5" t="s">
        <v>284</v>
      </c>
      <c r="E11" s="29" t="s">
        <v>284</v>
      </c>
      <c r="F11" s="28">
        <v>8</v>
      </c>
      <c r="G11" s="5" t="s">
        <v>284</v>
      </c>
      <c r="H11" s="5" t="s">
        <v>284</v>
      </c>
      <c r="I11" s="28">
        <v>8</v>
      </c>
      <c r="J11" s="28"/>
      <c r="K11" s="26" t="s">
        <v>284</v>
      </c>
    </row>
    <row r="12" spans="1:11" ht="25.15" customHeight="1" x14ac:dyDescent="0.2">
      <c r="A12" s="26" t="s">
        <v>306</v>
      </c>
      <c r="B12" s="27" t="s">
        <v>307</v>
      </c>
      <c r="C12" s="5" t="s">
        <v>284</v>
      </c>
      <c r="D12" s="5" t="s">
        <v>284</v>
      </c>
      <c r="E12" s="29" t="s">
        <v>284</v>
      </c>
      <c r="F12" s="28">
        <v>15</v>
      </c>
      <c r="G12" s="5" t="s">
        <v>284</v>
      </c>
      <c r="H12" s="5" t="s">
        <v>284</v>
      </c>
      <c r="I12" s="28">
        <v>15</v>
      </c>
      <c r="J12" s="28"/>
      <c r="K12" s="26" t="s">
        <v>284</v>
      </c>
    </row>
    <row r="13" spans="1:11" ht="25.15" customHeight="1" x14ac:dyDescent="0.2">
      <c r="A13" s="26" t="s">
        <v>308</v>
      </c>
      <c r="B13" s="27" t="s">
        <v>309</v>
      </c>
      <c r="C13" s="5" t="s">
        <v>284</v>
      </c>
      <c r="D13" s="5" t="s">
        <v>284</v>
      </c>
      <c r="E13" s="29" t="s">
        <v>284</v>
      </c>
      <c r="F13" s="28">
        <v>3.86</v>
      </c>
      <c r="G13" s="5" t="s">
        <v>284</v>
      </c>
      <c r="H13" s="5" t="s">
        <v>284</v>
      </c>
      <c r="I13" s="28">
        <v>9</v>
      </c>
      <c r="J13" s="28">
        <f>I13-F13</f>
        <v>5.1400000000000006</v>
      </c>
      <c r="K13" s="26" t="s">
        <v>284</v>
      </c>
    </row>
    <row r="14" spans="1:11" ht="25.15" customHeight="1" x14ac:dyDescent="0.2">
      <c r="A14" s="26" t="s">
        <v>310</v>
      </c>
      <c r="B14" s="27" t="s">
        <v>311</v>
      </c>
      <c r="C14" s="5" t="s">
        <v>284</v>
      </c>
      <c r="D14" s="5" t="s">
        <v>284</v>
      </c>
      <c r="E14" s="29" t="s">
        <v>284</v>
      </c>
      <c r="F14" s="28">
        <v>4</v>
      </c>
      <c r="G14" s="5" t="s">
        <v>284</v>
      </c>
      <c r="H14" s="5" t="s">
        <v>284</v>
      </c>
      <c r="I14" s="28">
        <v>0.75</v>
      </c>
      <c r="J14" s="28">
        <f>I14-F14</f>
        <v>-3.25</v>
      </c>
      <c r="K14" s="26" t="s">
        <v>284</v>
      </c>
    </row>
    <row r="15" spans="1:11" ht="25.15" customHeight="1" x14ac:dyDescent="0.2">
      <c r="A15" s="5" t="s">
        <v>312</v>
      </c>
      <c r="B15" s="6" t="s">
        <v>313</v>
      </c>
      <c r="C15" s="5" t="s">
        <v>284</v>
      </c>
      <c r="D15" s="5" t="s">
        <v>284</v>
      </c>
      <c r="E15" s="5" t="s">
        <v>284</v>
      </c>
      <c r="F15" s="7">
        <f>F16</f>
        <v>35</v>
      </c>
      <c r="G15" s="5" t="s">
        <v>284</v>
      </c>
      <c r="H15" s="5" t="s">
        <v>284</v>
      </c>
      <c r="I15" s="7">
        <f>I16</f>
        <v>21.1099999999999</v>
      </c>
      <c r="J15" s="7">
        <f>I15-F15</f>
        <v>-13.8900000000001</v>
      </c>
      <c r="K15" s="26" t="s">
        <v>284</v>
      </c>
    </row>
    <row r="16" spans="1:11" ht="25.15" customHeight="1" x14ac:dyDescent="0.2">
      <c r="A16" s="26" t="s">
        <v>302</v>
      </c>
      <c r="B16" s="27" t="s">
        <v>314</v>
      </c>
      <c r="C16" s="5" t="s">
        <v>284</v>
      </c>
      <c r="D16" s="5" t="s">
        <v>284</v>
      </c>
      <c r="E16" s="29" t="s">
        <v>284</v>
      </c>
      <c r="F16" s="28">
        <v>35</v>
      </c>
      <c r="G16" s="5" t="s">
        <v>284</v>
      </c>
      <c r="H16" s="5" t="s">
        <v>284</v>
      </c>
      <c r="I16" s="28">
        <f>I5-I6-I8-I9</f>
        <v>21.1099999999999</v>
      </c>
      <c r="J16" s="28">
        <f>I16-F16</f>
        <v>-13.8900000000001</v>
      </c>
      <c r="K16" s="26" t="s">
        <v>284</v>
      </c>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sheetData>
  <mergeCells count="7">
    <mergeCell ref="A2:K2"/>
    <mergeCell ref="C3:F3"/>
    <mergeCell ref="G3:I3"/>
    <mergeCell ref="A3:A4"/>
    <mergeCell ref="B3:B4"/>
    <mergeCell ref="J3:J4"/>
    <mergeCell ref="K3:K4"/>
  </mergeCells>
  <phoneticPr fontId="3" type="noConversion"/>
  <pageMargins left="0.75" right="0.75" top="0.55000000000000004" bottom="0.79" header="0.51" footer="0.51"/>
  <pageSetup paperSize="9" fitToWidth="0" fitToHeight="0" orientation="landscape" horizontalDpi="300" verticalDpi="300" r:id="rId1"/>
  <headerFooter alignWithMargins="0">
    <oddFooter>&amp;C&amp;"宋体,常规"第&amp;"Arial,常规" &amp;P &amp;"宋体,常规"页，共&amp;"Arial,常规" &amp;N &amp;"宋体,常规"页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115" workbookViewId="0">
      <selection activeCell="A2" sqref="A2:G2"/>
    </sheetView>
  </sheetViews>
  <sheetFormatPr defaultColWidth="10.28515625" defaultRowHeight="14.25" x14ac:dyDescent="0.2"/>
  <cols>
    <col min="1" max="1" width="4.28515625" style="1" customWidth="1"/>
    <col min="2" max="2" width="12.140625" style="1" customWidth="1"/>
    <col min="3" max="3" width="96.42578125" style="1" customWidth="1"/>
    <col min="4" max="4" width="5.28515625" style="19" customWidth="1"/>
    <col min="5" max="5" width="8" style="19" customWidth="1"/>
    <col min="6" max="6" width="6.7109375" style="19" customWidth="1"/>
    <col min="7" max="7" width="4.28515625" style="1" customWidth="1"/>
    <col min="8" max="8" width="16.85546875" style="1" customWidth="1"/>
    <col min="9" max="16384" width="10.28515625" style="1"/>
  </cols>
  <sheetData>
    <row r="1" spans="1:11" ht="19.149999999999999" customHeight="1" x14ac:dyDescent="0.2">
      <c r="A1" s="102" t="s">
        <v>438</v>
      </c>
      <c r="B1" s="102"/>
    </row>
    <row r="2" spans="1:11" ht="31.9" customHeight="1" x14ac:dyDescent="0.2">
      <c r="A2" s="103" t="s">
        <v>428</v>
      </c>
      <c r="B2" s="103"/>
      <c r="C2" s="103"/>
      <c r="D2" s="103"/>
      <c r="E2" s="103"/>
      <c r="F2" s="103"/>
      <c r="G2" s="103"/>
      <c r="H2" s="93"/>
      <c r="I2" s="93"/>
      <c r="J2" s="93"/>
      <c r="K2" s="93"/>
    </row>
    <row r="3" spans="1:11" ht="16.899999999999999" customHeight="1" x14ac:dyDescent="0.2">
      <c r="A3" s="106" t="s">
        <v>275</v>
      </c>
      <c r="B3" s="106" t="s">
        <v>315</v>
      </c>
      <c r="C3" s="116" t="s">
        <v>164</v>
      </c>
      <c r="D3" s="104"/>
      <c r="E3" s="104"/>
      <c r="F3" s="105"/>
      <c r="G3" s="106" t="s">
        <v>279</v>
      </c>
    </row>
    <row r="4" spans="1:11" ht="30" customHeight="1" x14ac:dyDescent="0.2">
      <c r="A4" s="117"/>
      <c r="B4" s="117"/>
      <c r="C4" s="24" t="s">
        <v>316</v>
      </c>
      <c r="D4" s="48" t="s">
        <v>317</v>
      </c>
      <c r="E4" s="24" t="s">
        <v>318</v>
      </c>
      <c r="F4" s="24" t="s">
        <v>319</v>
      </c>
      <c r="G4" s="117"/>
    </row>
    <row r="5" spans="1:11" s="52" customFormat="1" ht="19.149999999999999" customHeight="1" x14ac:dyDescent="0.2">
      <c r="A5" s="49" t="s">
        <v>320</v>
      </c>
      <c r="B5" s="50"/>
      <c r="C5" s="51"/>
      <c r="D5" s="53">
        <v>31</v>
      </c>
      <c r="E5" s="53"/>
      <c r="F5" s="53">
        <v>1375</v>
      </c>
      <c r="G5" s="50"/>
    </row>
    <row r="6" spans="1:11" s="54" customFormat="1" ht="22.5" customHeight="1" x14ac:dyDescent="0.2">
      <c r="A6" s="53" t="s">
        <v>286</v>
      </c>
      <c r="B6" s="53" t="s">
        <v>321</v>
      </c>
      <c r="C6" s="51"/>
      <c r="D6" s="53">
        <f>SUM(D7:D14)</f>
        <v>9</v>
      </c>
      <c r="E6" s="53"/>
      <c r="F6" s="53">
        <f>SUM(F7:F14)</f>
        <v>800</v>
      </c>
      <c r="G6" s="51"/>
      <c r="H6" s="54" t="s">
        <v>419</v>
      </c>
    </row>
    <row r="7" spans="1:11" s="52" customFormat="1" ht="46.9" customHeight="1" x14ac:dyDescent="0.2">
      <c r="A7" s="49">
        <v>1</v>
      </c>
      <c r="B7" s="50" t="s">
        <v>131</v>
      </c>
      <c r="C7" s="50" t="s">
        <v>165</v>
      </c>
      <c r="D7" s="49">
        <v>1</v>
      </c>
      <c r="E7" s="49">
        <v>100000</v>
      </c>
      <c r="F7" s="49">
        <v>10</v>
      </c>
      <c r="G7" s="50"/>
      <c r="H7" s="54"/>
      <c r="I7" s="54"/>
      <c r="J7" s="54"/>
      <c r="K7" s="54"/>
    </row>
    <row r="8" spans="1:11" s="52" customFormat="1" ht="117.6" customHeight="1" x14ac:dyDescent="0.2">
      <c r="A8" s="49">
        <v>2</v>
      </c>
      <c r="B8" s="50" t="s">
        <v>132</v>
      </c>
      <c r="C8" s="50" t="s">
        <v>440</v>
      </c>
      <c r="D8" s="49">
        <v>1</v>
      </c>
      <c r="E8" s="49">
        <v>3650000</v>
      </c>
      <c r="F8" s="49">
        <v>365</v>
      </c>
      <c r="G8" s="50"/>
    </row>
    <row r="9" spans="1:11" s="52" customFormat="1" ht="102.6" customHeight="1" x14ac:dyDescent="0.2">
      <c r="A9" s="49">
        <v>3</v>
      </c>
      <c r="B9" s="50" t="s">
        <v>133</v>
      </c>
      <c r="C9" s="50" t="s">
        <v>441</v>
      </c>
      <c r="D9" s="49">
        <v>1</v>
      </c>
      <c r="E9" s="49">
        <v>1400000</v>
      </c>
      <c r="F9" s="49">
        <v>140</v>
      </c>
      <c r="G9" s="50"/>
    </row>
    <row r="10" spans="1:11" s="52" customFormat="1" ht="79.900000000000006" customHeight="1" x14ac:dyDescent="0.2">
      <c r="A10" s="49">
        <v>4</v>
      </c>
      <c r="B10" s="50" t="s">
        <v>134</v>
      </c>
      <c r="C10" s="50" t="s">
        <v>442</v>
      </c>
      <c r="D10" s="49">
        <v>1</v>
      </c>
      <c r="E10" s="49">
        <v>900000</v>
      </c>
      <c r="F10" s="49">
        <v>90</v>
      </c>
      <c r="G10" s="50"/>
    </row>
    <row r="11" spans="1:11" s="52" customFormat="1" ht="79.150000000000006" customHeight="1" x14ac:dyDescent="0.2">
      <c r="A11" s="49">
        <v>5</v>
      </c>
      <c r="B11" s="50" t="s">
        <v>135</v>
      </c>
      <c r="C11" s="50" t="s">
        <v>444</v>
      </c>
      <c r="D11" s="49">
        <v>1</v>
      </c>
      <c r="E11" s="49">
        <v>600000</v>
      </c>
      <c r="F11" s="49">
        <v>60</v>
      </c>
      <c r="G11" s="50"/>
    </row>
    <row r="12" spans="1:11" s="52" customFormat="1" ht="87" customHeight="1" x14ac:dyDescent="0.2">
      <c r="A12" s="49">
        <v>6</v>
      </c>
      <c r="B12" s="50" t="s">
        <v>136</v>
      </c>
      <c r="C12" s="50" t="s">
        <v>443</v>
      </c>
      <c r="D12" s="49">
        <v>2</v>
      </c>
      <c r="E12" s="49">
        <v>50000</v>
      </c>
      <c r="F12" s="49">
        <v>10</v>
      </c>
      <c r="G12" s="50"/>
    </row>
    <row r="13" spans="1:11" s="52" customFormat="1" ht="84" customHeight="1" x14ac:dyDescent="0.2">
      <c r="A13" s="49">
        <v>7</v>
      </c>
      <c r="B13" s="50" t="s">
        <v>137</v>
      </c>
      <c r="C13" s="50" t="s">
        <v>445</v>
      </c>
      <c r="D13" s="49">
        <v>1</v>
      </c>
      <c r="E13" s="49">
        <v>400000</v>
      </c>
      <c r="F13" s="49">
        <v>40</v>
      </c>
      <c r="G13" s="50"/>
    </row>
    <row r="14" spans="1:11" s="52" customFormat="1" ht="74.45" customHeight="1" x14ac:dyDescent="0.2">
      <c r="A14" s="49">
        <v>8</v>
      </c>
      <c r="B14" s="50" t="s">
        <v>138</v>
      </c>
      <c r="C14" s="50" t="s">
        <v>446</v>
      </c>
      <c r="D14" s="49">
        <v>1</v>
      </c>
      <c r="E14" s="49">
        <v>850000</v>
      </c>
      <c r="F14" s="49">
        <v>85</v>
      </c>
      <c r="G14" s="50"/>
    </row>
    <row r="15" spans="1:11" s="54" customFormat="1" ht="28.9" customHeight="1" x14ac:dyDescent="0.2">
      <c r="A15" s="53" t="s">
        <v>298</v>
      </c>
      <c r="B15" s="53" t="s">
        <v>139</v>
      </c>
      <c r="C15" s="51"/>
      <c r="D15" s="53">
        <f>SUM(D16:D36)</f>
        <v>22</v>
      </c>
      <c r="E15" s="53"/>
      <c r="F15" s="53">
        <f>SUM(F16:F36)</f>
        <v>575</v>
      </c>
      <c r="G15" s="51"/>
    </row>
    <row r="16" spans="1:11" s="52" customFormat="1" ht="40.15" customHeight="1" x14ac:dyDescent="0.2">
      <c r="A16" s="49">
        <v>1</v>
      </c>
      <c r="B16" s="50" t="s">
        <v>140</v>
      </c>
      <c r="C16" s="50" t="s">
        <v>177</v>
      </c>
      <c r="D16" s="49">
        <v>1</v>
      </c>
      <c r="E16" s="49">
        <v>80000</v>
      </c>
      <c r="F16" s="49">
        <v>8</v>
      </c>
      <c r="G16" s="50"/>
    </row>
    <row r="17" spans="1:7" s="52" customFormat="1" ht="38.450000000000003" customHeight="1" x14ac:dyDescent="0.2">
      <c r="A17" s="49">
        <v>2</v>
      </c>
      <c r="B17" s="50" t="s">
        <v>141</v>
      </c>
      <c r="C17" s="50" t="s">
        <v>178</v>
      </c>
      <c r="D17" s="49">
        <v>1</v>
      </c>
      <c r="E17" s="49">
        <v>418000</v>
      </c>
      <c r="F17" s="49">
        <v>41.8</v>
      </c>
      <c r="G17" s="50"/>
    </row>
    <row r="18" spans="1:7" s="52" customFormat="1" ht="43.9" customHeight="1" x14ac:dyDescent="0.2">
      <c r="A18" s="49">
        <v>3</v>
      </c>
      <c r="B18" s="50" t="s">
        <v>142</v>
      </c>
      <c r="C18" s="50" t="s">
        <v>166</v>
      </c>
      <c r="D18" s="49">
        <v>1</v>
      </c>
      <c r="E18" s="49">
        <v>158000</v>
      </c>
      <c r="F18" s="49">
        <v>15.8</v>
      </c>
      <c r="G18" s="50"/>
    </row>
    <row r="19" spans="1:7" s="52" customFormat="1" ht="40.9" customHeight="1" x14ac:dyDescent="0.2">
      <c r="A19" s="49">
        <v>4</v>
      </c>
      <c r="B19" s="50" t="s">
        <v>143</v>
      </c>
      <c r="C19" s="50" t="s">
        <v>447</v>
      </c>
      <c r="D19" s="49">
        <v>1</v>
      </c>
      <c r="E19" s="49">
        <v>306000</v>
      </c>
      <c r="F19" s="49">
        <v>30.6</v>
      </c>
      <c r="G19" s="50"/>
    </row>
    <row r="20" spans="1:7" s="52" customFormat="1" ht="50.45" customHeight="1" x14ac:dyDescent="0.2">
      <c r="A20" s="49">
        <v>5</v>
      </c>
      <c r="B20" s="50" t="s">
        <v>144</v>
      </c>
      <c r="C20" s="50" t="s">
        <v>169</v>
      </c>
      <c r="D20" s="49">
        <v>1</v>
      </c>
      <c r="E20" s="49">
        <v>448000</v>
      </c>
      <c r="F20" s="49">
        <v>44.8</v>
      </c>
      <c r="G20" s="50"/>
    </row>
    <row r="21" spans="1:7" s="52" customFormat="1" ht="39.6" customHeight="1" x14ac:dyDescent="0.2">
      <c r="A21" s="49">
        <v>6</v>
      </c>
      <c r="B21" s="50" t="s">
        <v>145</v>
      </c>
      <c r="C21" s="50" t="s">
        <v>448</v>
      </c>
      <c r="D21" s="49">
        <v>1</v>
      </c>
      <c r="E21" s="49">
        <v>96000</v>
      </c>
      <c r="F21" s="49">
        <v>9.6</v>
      </c>
      <c r="G21" s="50"/>
    </row>
    <row r="22" spans="1:7" s="52" customFormat="1" ht="48.6" customHeight="1" x14ac:dyDescent="0.2">
      <c r="A22" s="49">
        <v>7</v>
      </c>
      <c r="B22" s="50" t="s">
        <v>146</v>
      </c>
      <c r="C22" s="50" t="s">
        <v>167</v>
      </c>
      <c r="D22" s="49">
        <v>1</v>
      </c>
      <c r="E22" s="49">
        <v>395000</v>
      </c>
      <c r="F22" s="49">
        <v>39.5</v>
      </c>
      <c r="G22" s="50"/>
    </row>
    <row r="23" spans="1:7" s="52" customFormat="1" ht="40.9" customHeight="1" x14ac:dyDescent="0.2">
      <c r="A23" s="49">
        <v>8</v>
      </c>
      <c r="B23" s="50" t="s">
        <v>147</v>
      </c>
      <c r="C23" s="50" t="s">
        <v>168</v>
      </c>
      <c r="D23" s="49">
        <v>2</v>
      </c>
      <c r="E23" s="49">
        <v>38000</v>
      </c>
      <c r="F23" s="49">
        <v>7.6</v>
      </c>
      <c r="G23" s="50"/>
    </row>
    <row r="24" spans="1:7" s="52" customFormat="1" ht="42" customHeight="1" x14ac:dyDescent="0.2">
      <c r="A24" s="49">
        <v>9</v>
      </c>
      <c r="B24" s="50" t="s">
        <v>148</v>
      </c>
      <c r="C24" s="50" t="s">
        <v>170</v>
      </c>
      <c r="D24" s="49">
        <v>1</v>
      </c>
      <c r="E24" s="49">
        <v>255000</v>
      </c>
      <c r="F24" s="49">
        <v>25.5</v>
      </c>
      <c r="G24" s="50"/>
    </row>
    <row r="25" spans="1:7" s="52" customFormat="1" ht="49.9" customHeight="1" x14ac:dyDescent="0.2">
      <c r="A25" s="49">
        <v>10</v>
      </c>
      <c r="B25" s="50" t="s">
        <v>149</v>
      </c>
      <c r="C25" s="50" t="s">
        <v>171</v>
      </c>
      <c r="D25" s="49">
        <v>1</v>
      </c>
      <c r="E25" s="49">
        <v>76000</v>
      </c>
      <c r="F25" s="49">
        <v>7.6</v>
      </c>
      <c r="G25" s="50"/>
    </row>
    <row r="26" spans="1:7" s="52" customFormat="1" ht="48.6" customHeight="1" x14ac:dyDescent="0.2">
      <c r="A26" s="49">
        <v>11</v>
      </c>
      <c r="B26" s="50" t="s">
        <v>150</v>
      </c>
      <c r="C26" s="50" t="s">
        <v>449</v>
      </c>
      <c r="D26" s="49">
        <v>1</v>
      </c>
      <c r="E26" s="49">
        <v>900000</v>
      </c>
      <c r="F26" s="49">
        <v>90</v>
      </c>
      <c r="G26" s="50" t="s">
        <v>151</v>
      </c>
    </row>
    <row r="27" spans="1:7" s="52" customFormat="1" ht="47.45" customHeight="1" x14ac:dyDescent="0.2">
      <c r="A27" s="49">
        <v>12</v>
      </c>
      <c r="B27" s="50" t="s">
        <v>152</v>
      </c>
      <c r="C27" s="50" t="s">
        <v>450</v>
      </c>
      <c r="D27" s="49">
        <v>1</v>
      </c>
      <c r="E27" s="49">
        <v>62000</v>
      </c>
      <c r="F27" s="49">
        <v>6.2</v>
      </c>
      <c r="G27" s="50"/>
    </row>
    <row r="28" spans="1:7" s="52" customFormat="1" ht="51.6" customHeight="1" x14ac:dyDescent="0.2">
      <c r="A28" s="49">
        <v>13</v>
      </c>
      <c r="B28" s="50" t="s">
        <v>153</v>
      </c>
      <c r="C28" s="50" t="s">
        <v>451</v>
      </c>
      <c r="D28" s="49">
        <v>1</v>
      </c>
      <c r="E28" s="49">
        <v>38000</v>
      </c>
      <c r="F28" s="49">
        <v>3.8</v>
      </c>
      <c r="G28" s="50"/>
    </row>
    <row r="29" spans="1:7" s="52" customFormat="1" ht="49.15" customHeight="1" x14ac:dyDescent="0.2">
      <c r="A29" s="49">
        <v>14</v>
      </c>
      <c r="B29" s="50" t="s">
        <v>154</v>
      </c>
      <c r="C29" s="50" t="s">
        <v>172</v>
      </c>
      <c r="D29" s="49">
        <v>1</v>
      </c>
      <c r="E29" s="49">
        <v>36000</v>
      </c>
      <c r="F29" s="49">
        <v>3.6</v>
      </c>
      <c r="G29" s="50"/>
    </row>
    <row r="30" spans="1:7" s="52" customFormat="1" ht="58.15" customHeight="1" x14ac:dyDescent="0.2">
      <c r="A30" s="49">
        <v>15</v>
      </c>
      <c r="B30" s="50" t="s">
        <v>155</v>
      </c>
      <c r="C30" s="50" t="s">
        <v>173</v>
      </c>
      <c r="D30" s="49">
        <v>1</v>
      </c>
      <c r="E30" s="49">
        <v>156000</v>
      </c>
      <c r="F30" s="49">
        <v>15.6</v>
      </c>
      <c r="G30" s="50"/>
    </row>
    <row r="31" spans="1:7" s="52" customFormat="1" ht="52.15" customHeight="1" x14ac:dyDescent="0.2">
      <c r="A31" s="49">
        <v>16</v>
      </c>
      <c r="B31" s="50" t="s">
        <v>156</v>
      </c>
      <c r="C31" s="50" t="s">
        <v>415</v>
      </c>
      <c r="D31" s="49">
        <v>1</v>
      </c>
      <c r="E31" s="49">
        <v>520000</v>
      </c>
      <c r="F31" s="49">
        <v>52</v>
      </c>
      <c r="G31" s="50"/>
    </row>
    <row r="32" spans="1:7" s="52" customFormat="1" ht="54" customHeight="1" x14ac:dyDescent="0.2">
      <c r="A32" s="49">
        <v>17</v>
      </c>
      <c r="B32" s="50" t="s">
        <v>157</v>
      </c>
      <c r="C32" s="50" t="s">
        <v>0</v>
      </c>
      <c r="D32" s="49">
        <v>1</v>
      </c>
      <c r="E32" s="49">
        <v>450000</v>
      </c>
      <c r="F32" s="49">
        <v>45</v>
      </c>
      <c r="G32" s="50"/>
    </row>
    <row r="33" spans="1:7" s="52" customFormat="1" ht="49.15" customHeight="1" x14ac:dyDescent="0.2">
      <c r="A33" s="49">
        <v>18</v>
      </c>
      <c r="B33" s="50" t="s">
        <v>158</v>
      </c>
      <c r="C33" s="50" t="s">
        <v>174</v>
      </c>
      <c r="D33" s="49">
        <v>1</v>
      </c>
      <c r="E33" s="49">
        <v>100000</v>
      </c>
      <c r="F33" s="49">
        <v>10</v>
      </c>
      <c r="G33" s="50" t="s">
        <v>151</v>
      </c>
    </row>
    <row r="34" spans="1:7" s="52" customFormat="1" ht="61.15" customHeight="1" x14ac:dyDescent="0.2">
      <c r="A34" s="49">
        <v>19</v>
      </c>
      <c r="B34" s="50" t="s">
        <v>159</v>
      </c>
      <c r="C34" s="50" t="s">
        <v>175</v>
      </c>
      <c r="D34" s="49">
        <v>1</v>
      </c>
      <c r="E34" s="49">
        <v>120000</v>
      </c>
      <c r="F34" s="49">
        <v>12</v>
      </c>
      <c r="G34" s="50"/>
    </row>
    <row r="35" spans="1:7" s="52" customFormat="1" ht="66.599999999999994" customHeight="1" x14ac:dyDescent="0.2">
      <c r="A35" s="49">
        <v>20</v>
      </c>
      <c r="B35" s="50" t="s">
        <v>160</v>
      </c>
      <c r="C35" s="50" t="s">
        <v>176</v>
      </c>
      <c r="D35" s="49">
        <v>1</v>
      </c>
      <c r="E35" s="49">
        <v>160000</v>
      </c>
      <c r="F35" s="49">
        <v>16</v>
      </c>
      <c r="G35" s="50"/>
    </row>
    <row r="36" spans="1:7" s="52" customFormat="1" ht="75.599999999999994" customHeight="1" x14ac:dyDescent="0.2">
      <c r="A36" s="49">
        <v>21</v>
      </c>
      <c r="B36" s="50" t="s">
        <v>161</v>
      </c>
      <c r="C36" s="50" t="s">
        <v>1</v>
      </c>
      <c r="D36" s="49">
        <v>1</v>
      </c>
      <c r="E36" s="49">
        <v>900000</v>
      </c>
      <c r="F36" s="49">
        <v>90</v>
      </c>
      <c r="G36" s="50"/>
    </row>
  </sheetData>
  <mergeCells count="6">
    <mergeCell ref="A1:B1"/>
    <mergeCell ref="A2:G2"/>
    <mergeCell ref="C3:F3"/>
    <mergeCell ref="A3:A4"/>
    <mergeCell ref="B3:B4"/>
    <mergeCell ref="G3:G4"/>
  </mergeCells>
  <phoneticPr fontId="3" type="noConversion"/>
  <printOptions horizontalCentered="1"/>
  <pageMargins left="0.31" right="0.31" top="0.2" bottom="0.24" header="0.31" footer="0.31"/>
  <pageSetup paperSize="9" fitToWidth="0" fitToHeight="0" orientation="landscape" horizontalDpi="300" verticalDpi="300" r:id="rId1"/>
  <headerFooter alignWithMargins="0">
    <oddFooter>&amp;C&amp;"宋体,常规"第&amp;"Arial,常规" &amp;P &amp;"宋体,常规"页，共&amp;"Arial,常规" &amp;N &amp;"宋体,常规"页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1"/>
  <sheetViews>
    <sheetView workbookViewId="0">
      <selection activeCell="A2" sqref="A2:K2"/>
    </sheetView>
  </sheetViews>
  <sheetFormatPr defaultColWidth="9.140625" defaultRowHeight="12.75" x14ac:dyDescent="0.2"/>
  <cols>
    <col min="1" max="1" width="8" bestFit="1" customWidth="1"/>
    <col min="2" max="2" width="25" bestFit="1" customWidth="1"/>
    <col min="3" max="5" width="11.85546875" customWidth="1"/>
    <col min="6" max="6" width="14.5703125" customWidth="1"/>
    <col min="7" max="7" width="10.42578125" bestFit="1" customWidth="1"/>
    <col min="8" max="8" width="9" customWidth="1"/>
    <col min="9" max="11" width="10" bestFit="1" customWidth="1"/>
  </cols>
  <sheetData>
    <row r="1" spans="1:11" s="32" customFormat="1" ht="19.149999999999999" customHeight="1" x14ac:dyDescent="0.2">
      <c r="A1" s="102" t="s">
        <v>437</v>
      </c>
      <c r="B1" s="102"/>
      <c r="C1" s="62"/>
      <c r="D1" s="63"/>
      <c r="E1" s="63"/>
      <c r="F1" s="63"/>
      <c r="G1" s="62"/>
      <c r="H1" s="62"/>
      <c r="I1" s="62"/>
      <c r="J1" s="62"/>
      <c r="K1" s="62"/>
    </row>
    <row r="2" spans="1:11" ht="33" customHeight="1" x14ac:dyDescent="0.2">
      <c r="A2" s="118" t="s">
        <v>393</v>
      </c>
      <c r="B2" s="119"/>
      <c r="C2" s="119"/>
      <c r="D2" s="119"/>
      <c r="E2" s="119"/>
      <c r="F2" s="119"/>
      <c r="G2" s="119"/>
      <c r="H2" s="119"/>
      <c r="I2" s="119"/>
      <c r="J2" s="119"/>
      <c r="K2" s="119"/>
    </row>
    <row r="3" spans="1:11" ht="30.6" customHeight="1" x14ac:dyDescent="0.2">
      <c r="A3" s="100" t="s">
        <v>275</v>
      </c>
      <c r="B3" s="100" t="s">
        <v>276</v>
      </c>
      <c r="C3" s="97" t="s">
        <v>277</v>
      </c>
      <c r="D3" s="98"/>
      <c r="E3" s="98"/>
      <c r="F3" s="99"/>
      <c r="G3" s="97" t="s">
        <v>106</v>
      </c>
      <c r="H3" s="98"/>
      <c r="I3" s="99"/>
      <c r="J3" s="100" t="s">
        <v>278</v>
      </c>
      <c r="K3" s="100" t="s">
        <v>279</v>
      </c>
    </row>
    <row r="4" spans="1:11" ht="34.9" customHeight="1" x14ac:dyDescent="0.2">
      <c r="A4" s="101"/>
      <c r="B4" s="101"/>
      <c r="C4" s="5" t="s">
        <v>280</v>
      </c>
      <c r="D4" s="5" t="s">
        <v>281</v>
      </c>
      <c r="E4" s="5" t="s">
        <v>282</v>
      </c>
      <c r="F4" s="5" t="s">
        <v>283</v>
      </c>
      <c r="G4" s="5" t="s">
        <v>281</v>
      </c>
      <c r="H4" s="5" t="s">
        <v>105</v>
      </c>
      <c r="I4" s="5" t="s">
        <v>283</v>
      </c>
      <c r="J4" s="101"/>
      <c r="K4" s="101"/>
    </row>
    <row r="5" spans="1:11" s="25" customFormat="1" ht="25.15" customHeight="1" x14ac:dyDescent="0.2">
      <c r="A5" s="6" t="s">
        <v>284</v>
      </c>
      <c r="B5" s="6" t="s">
        <v>285</v>
      </c>
      <c r="C5" s="6" t="s">
        <v>284</v>
      </c>
      <c r="D5" s="6" t="s">
        <v>284</v>
      </c>
      <c r="E5" s="6" t="s">
        <v>284</v>
      </c>
      <c r="F5" s="7">
        <v>1307</v>
      </c>
      <c r="G5" s="89"/>
      <c r="H5" s="6"/>
      <c r="I5" s="7">
        <v>1307</v>
      </c>
      <c r="J5" s="89"/>
      <c r="K5" s="6" t="s">
        <v>284</v>
      </c>
    </row>
    <row r="6" spans="1:11" s="25" customFormat="1" ht="25.15" customHeight="1" x14ac:dyDescent="0.2">
      <c r="A6" s="5" t="s">
        <v>286</v>
      </c>
      <c r="B6" s="6" t="s">
        <v>179</v>
      </c>
      <c r="C6" s="5" t="s">
        <v>284</v>
      </c>
      <c r="D6" s="5" t="s">
        <v>284</v>
      </c>
      <c r="E6" s="5" t="s">
        <v>284</v>
      </c>
      <c r="F6" s="8">
        <v>49.25</v>
      </c>
      <c r="G6" s="5"/>
      <c r="H6" s="5"/>
      <c r="I6" s="8">
        <v>49.25</v>
      </c>
      <c r="J6" s="7"/>
      <c r="K6" s="5" t="s">
        <v>284</v>
      </c>
    </row>
    <row r="7" spans="1:11" ht="25.15" customHeight="1" x14ac:dyDescent="0.2">
      <c r="A7" s="26" t="s">
        <v>302</v>
      </c>
      <c r="B7" s="27" t="s">
        <v>180</v>
      </c>
      <c r="C7" s="26" t="s">
        <v>284</v>
      </c>
      <c r="D7" s="28"/>
      <c r="E7" s="28"/>
      <c r="F7" s="28">
        <v>49.25</v>
      </c>
      <c r="G7" s="28"/>
      <c r="H7" s="28"/>
      <c r="I7" s="28">
        <v>49.25</v>
      </c>
      <c r="J7" s="28"/>
      <c r="K7" s="27" t="s">
        <v>284</v>
      </c>
    </row>
    <row r="8" spans="1:11" ht="25.15" customHeight="1" x14ac:dyDescent="0.2">
      <c r="A8" s="26" t="s">
        <v>181</v>
      </c>
      <c r="B8" s="27" t="s">
        <v>76</v>
      </c>
      <c r="C8" s="26" t="s">
        <v>297</v>
      </c>
      <c r="D8" s="28">
        <v>9850</v>
      </c>
      <c r="E8" s="28">
        <v>50</v>
      </c>
      <c r="F8" s="28">
        <v>49.25</v>
      </c>
      <c r="G8" s="28">
        <v>9850</v>
      </c>
      <c r="H8" s="28">
        <v>50</v>
      </c>
      <c r="I8" s="28">
        <v>49.25</v>
      </c>
      <c r="J8" s="28"/>
      <c r="K8" s="27" t="s">
        <v>284</v>
      </c>
    </row>
    <row r="9" spans="1:11" s="25" customFormat="1" ht="25.15" customHeight="1" x14ac:dyDescent="0.2">
      <c r="A9" s="5" t="s">
        <v>298</v>
      </c>
      <c r="B9" s="6" t="s">
        <v>227</v>
      </c>
      <c r="C9" s="5" t="s">
        <v>284</v>
      </c>
      <c r="D9" s="5" t="s">
        <v>284</v>
      </c>
      <c r="E9" s="8" t="s">
        <v>284</v>
      </c>
      <c r="F9" s="7">
        <v>1191</v>
      </c>
      <c r="G9" s="5" t="s">
        <v>284</v>
      </c>
      <c r="H9" s="5" t="s">
        <v>284</v>
      </c>
      <c r="I9" s="7">
        <v>1191</v>
      </c>
      <c r="J9" s="7"/>
      <c r="K9" s="5" t="s">
        <v>284</v>
      </c>
    </row>
    <row r="10" spans="1:11" s="25" customFormat="1" ht="25.15" customHeight="1" x14ac:dyDescent="0.2">
      <c r="A10" s="5" t="s">
        <v>300</v>
      </c>
      <c r="B10" s="6" t="s">
        <v>228</v>
      </c>
      <c r="C10" s="5" t="s">
        <v>284</v>
      </c>
      <c r="D10" s="5" t="s">
        <v>284</v>
      </c>
      <c r="E10" s="8" t="s">
        <v>284</v>
      </c>
      <c r="F10" s="7">
        <f>SUM(F11:F15)</f>
        <v>48.39</v>
      </c>
      <c r="G10" s="88"/>
      <c r="H10" s="5" t="s">
        <v>284</v>
      </c>
      <c r="I10" s="7">
        <f>SUM(I11:I15)</f>
        <v>50.656250000000007</v>
      </c>
      <c r="J10" s="7">
        <f>SUM(J11:J15)</f>
        <v>2.2662500000000039</v>
      </c>
      <c r="K10" s="5" t="s">
        <v>284</v>
      </c>
    </row>
    <row r="11" spans="1:11" ht="25.15" customHeight="1" x14ac:dyDescent="0.2">
      <c r="A11" s="26" t="s">
        <v>302</v>
      </c>
      <c r="B11" s="27" t="s">
        <v>77</v>
      </c>
      <c r="C11" s="5" t="s">
        <v>284</v>
      </c>
      <c r="D11" s="5" t="s">
        <v>284</v>
      </c>
      <c r="E11" s="29" t="s">
        <v>284</v>
      </c>
      <c r="F11" s="28">
        <v>10.1</v>
      </c>
      <c r="G11" s="5" t="s">
        <v>284</v>
      </c>
      <c r="H11" s="5" t="s">
        <v>284</v>
      </c>
      <c r="I11" s="28">
        <v>13.07</v>
      </c>
      <c r="J11" s="28">
        <f t="shared" ref="J11:J17" si="0">I11-F11</f>
        <v>2.9700000000000006</v>
      </c>
      <c r="K11" s="27" t="s">
        <v>284</v>
      </c>
    </row>
    <row r="12" spans="1:11" ht="25.15" customHeight="1" x14ac:dyDescent="0.2">
      <c r="A12" s="26" t="s">
        <v>304</v>
      </c>
      <c r="B12" s="27" t="s">
        <v>182</v>
      </c>
      <c r="C12" s="5" t="s">
        <v>284</v>
      </c>
      <c r="D12" s="5" t="s">
        <v>284</v>
      </c>
      <c r="E12" s="29" t="s">
        <v>284</v>
      </c>
      <c r="F12" s="28">
        <v>5</v>
      </c>
      <c r="G12" s="5" t="s">
        <v>284</v>
      </c>
      <c r="H12" s="5" t="s">
        <v>284</v>
      </c>
      <c r="I12" s="28">
        <v>5</v>
      </c>
      <c r="J12" s="28"/>
      <c r="K12" s="27" t="s">
        <v>284</v>
      </c>
    </row>
    <row r="13" spans="1:11" ht="25.15" customHeight="1" x14ac:dyDescent="0.2">
      <c r="A13" s="26" t="s">
        <v>306</v>
      </c>
      <c r="B13" s="27" t="s">
        <v>183</v>
      </c>
      <c r="C13" s="5" t="s">
        <v>284</v>
      </c>
      <c r="D13" s="5" t="s">
        <v>284</v>
      </c>
      <c r="E13" s="29" t="s">
        <v>284</v>
      </c>
      <c r="F13" s="28">
        <v>24.33</v>
      </c>
      <c r="G13" s="5" t="s">
        <v>284</v>
      </c>
      <c r="H13" s="5" t="s">
        <v>284</v>
      </c>
      <c r="I13" s="28">
        <v>20.081250000000001</v>
      </c>
      <c r="J13" s="28">
        <f t="shared" si="0"/>
        <v>-4.2487499999999976</v>
      </c>
      <c r="K13" s="27" t="s">
        <v>284</v>
      </c>
    </row>
    <row r="14" spans="1:11" ht="25.15" customHeight="1" x14ac:dyDescent="0.2">
      <c r="A14" s="26" t="s">
        <v>308</v>
      </c>
      <c r="B14" s="27" t="s">
        <v>309</v>
      </c>
      <c r="C14" s="5" t="s">
        <v>284</v>
      </c>
      <c r="D14" s="5" t="s">
        <v>284</v>
      </c>
      <c r="E14" s="29" t="s">
        <v>284</v>
      </c>
      <c r="F14" s="28">
        <v>7.31</v>
      </c>
      <c r="G14" s="5" t="s">
        <v>284</v>
      </c>
      <c r="H14" s="5" t="s">
        <v>284</v>
      </c>
      <c r="I14" s="28">
        <v>10.855</v>
      </c>
      <c r="J14" s="28">
        <f t="shared" si="0"/>
        <v>3.5450000000000008</v>
      </c>
      <c r="K14" s="27" t="s">
        <v>284</v>
      </c>
    </row>
    <row r="15" spans="1:11" ht="25.15" customHeight="1" x14ac:dyDescent="0.2">
      <c r="A15" s="26" t="s">
        <v>310</v>
      </c>
      <c r="B15" s="27" t="s">
        <v>311</v>
      </c>
      <c r="C15" s="5" t="s">
        <v>284</v>
      </c>
      <c r="D15" s="5" t="s">
        <v>284</v>
      </c>
      <c r="E15" s="29" t="s">
        <v>284</v>
      </c>
      <c r="F15" s="28">
        <v>1.65</v>
      </c>
      <c r="G15" s="5" t="s">
        <v>284</v>
      </c>
      <c r="H15" s="5" t="s">
        <v>284</v>
      </c>
      <c r="I15" s="28">
        <v>1.65</v>
      </c>
      <c r="J15" s="28"/>
      <c r="K15" s="27" t="s">
        <v>284</v>
      </c>
    </row>
    <row r="16" spans="1:11" s="25" customFormat="1" ht="25.15" customHeight="1" x14ac:dyDescent="0.2">
      <c r="A16" s="5" t="s">
        <v>312</v>
      </c>
      <c r="B16" s="6" t="s">
        <v>313</v>
      </c>
      <c r="C16" s="5" t="s">
        <v>284</v>
      </c>
      <c r="D16" s="5" t="s">
        <v>284</v>
      </c>
      <c r="E16" s="5" t="s">
        <v>284</v>
      </c>
      <c r="F16" s="7">
        <v>18.36</v>
      </c>
      <c r="G16" s="5" t="s">
        <v>284</v>
      </c>
      <c r="H16" s="5" t="s">
        <v>284</v>
      </c>
      <c r="I16" s="7">
        <v>16.09</v>
      </c>
      <c r="J16" s="7">
        <f t="shared" si="0"/>
        <v>-2.2699999999999996</v>
      </c>
      <c r="K16" s="30" t="s">
        <v>284</v>
      </c>
    </row>
    <row r="17" spans="1:11" ht="25.15" customHeight="1" x14ac:dyDescent="0.2">
      <c r="A17" s="26" t="s">
        <v>302</v>
      </c>
      <c r="B17" s="27" t="s">
        <v>314</v>
      </c>
      <c r="C17" s="5" t="s">
        <v>284</v>
      </c>
      <c r="D17" s="5" t="s">
        <v>284</v>
      </c>
      <c r="E17" s="29" t="s">
        <v>284</v>
      </c>
      <c r="F17" s="28">
        <v>18.36</v>
      </c>
      <c r="G17" s="5" t="s">
        <v>284</v>
      </c>
      <c r="H17" s="5" t="s">
        <v>284</v>
      </c>
      <c r="I17" s="28">
        <v>16.09375</v>
      </c>
      <c r="J17" s="28">
        <f t="shared" si="0"/>
        <v>-2.2662499999999994</v>
      </c>
      <c r="K17" s="27" t="s">
        <v>284</v>
      </c>
    </row>
    <row r="18" spans="1:11" ht="25.15" customHeight="1" x14ac:dyDescent="0.2"/>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sheetData>
  <mergeCells count="8">
    <mergeCell ref="A1:B1"/>
    <mergeCell ref="A3:A4"/>
    <mergeCell ref="B3:B4"/>
    <mergeCell ref="J3:J4"/>
    <mergeCell ref="K3:K4"/>
    <mergeCell ref="A2:K2"/>
    <mergeCell ref="C3:F3"/>
    <mergeCell ref="G3:I3"/>
  </mergeCells>
  <phoneticPr fontId="3" type="noConversion"/>
  <pageMargins left="0.74803149606299213" right="0.74803149606299213" top="0.70866141732283472" bottom="0.74803149606299213" header="0.51181102362204722" footer="0.51181102362204722"/>
  <pageSetup paperSize="9" fitToWidth="0" fitToHeight="0" orientation="landscape" horizontalDpi="300" verticalDpi="300" r:id="rId1"/>
  <headerFooter alignWithMargins="0">
    <oddFooter>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Normal="100" workbookViewId="0">
      <selection activeCell="C9" sqref="C9"/>
    </sheetView>
  </sheetViews>
  <sheetFormatPr defaultColWidth="9.85546875" defaultRowHeight="14.25" x14ac:dyDescent="0.2"/>
  <cols>
    <col min="1" max="1" width="4" style="58" customWidth="1"/>
    <col min="2" max="2" width="12.7109375" style="58" customWidth="1"/>
    <col min="3" max="3" width="89.7109375" style="58" customWidth="1"/>
    <col min="4" max="4" width="7.42578125" style="65" customWidth="1"/>
    <col min="5" max="5" width="7.28515625" style="65" customWidth="1"/>
    <col min="6" max="6" width="6" style="65" customWidth="1"/>
    <col min="7" max="7" width="5.140625" style="58" customWidth="1"/>
    <col min="8" max="8" width="14.5703125" style="58" customWidth="1"/>
    <col min="9" max="16384" width="9.85546875" style="58"/>
  </cols>
  <sheetData>
    <row r="1" spans="1:11" s="32" customFormat="1" ht="19.149999999999999" customHeight="1" x14ac:dyDescent="0.2">
      <c r="A1" s="102" t="s">
        <v>436</v>
      </c>
      <c r="B1" s="102"/>
      <c r="C1" s="62"/>
      <c r="D1" s="63"/>
      <c r="E1" s="63"/>
      <c r="F1" s="63"/>
    </row>
    <row r="2" spans="1:11" ht="22.5" customHeight="1" x14ac:dyDescent="0.2">
      <c r="A2" s="120" t="s">
        <v>429</v>
      </c>
      <c r="B2" s="120"/>
      <c r="C2" s="120"/>
      <c r="D2" s="120"/>
      <c r="E2" s="120"/>
      <c r="F2" s="120"/>
      <c r="G2" s="120"/>
      <c r="H2" s="92"/>
      <c r="I2" s="92"/>
      <c r="J2" s="92"/>
      <c r="K2" s="92"/>
    </row>
    <row r="3" spans="1:11" ht="17.25" customHeight="1" x14ac:dyDescent="0.2">
      <c r="A3" s="124" t="s">
        <v>275</v>
      </c>
      <c r="B3" s="124" t="s">
        <v>315</v>
      </c>
      <c r="C3" s="121" t="s">
        <v>420</v>
      </c>
      <c r="D3" s="122"/>
      <c r="E3" s="122"/>
      <c r="F3" s="123"/>
      <c r="G3" s="124" t="s">
        <v>279</v>
      </c>
    </row>
    <row r="4" spans="1:11" ht="36" customHeight="1" x14ac:dyDescent="0.2">
      <c r="A4" s="125"/>
      <c r="B4" s="125"/>
      <c r="C4" s="59" t="s">
        <v>316</v>
      </c>
      <c r="D4" s="59" t="s">
        <v>317</v>
      </c>
      <c r="E4" s="59" t="s">
        <v>318</v>
      </c>
      <c r="F4" s="59" t="s">
        <v>319</v>
      </c>
      <c r="G4" s="125"/>
    </row>
    <row r="5" spans="1:11" ht="22.5" customHeight="1" x14ac:dyDescent="0.2">
      <c r="A5" s="59" t="s">
        <v>320</v>
      </c>
      <c r="B5" s="60"/>
      <c r="C5" s="60"/>
      <c r="D5" s="59">
        <f>D6+D25+D28+D30</f>
        <v>55</v>
      </c>
      <c r="E5" s="59"/>
      <c r="F5" s="59">
        <f>F6+F25+F28+F30</f>
        <v>1191</v>
      </c>
      <c r="G5" s="60"/>
    </row>
    <row r="6" spans="1:11" ht="22.5" customHeight="1" x14ac:dyDescent="0.2">
      <c r="A6" s="59" t="s">
        <v>286</v>
      </c>
      <c r="B6" s="59" t="s">
        <v>321</v>
      </c>
      <c r="C6" s="60"/>
      <c r="D6" s="59">
        <f>SUM(D7:D24)</f>
        <v>19</v>
      </c>
      <c r="E6" s="59"/>
      <c r="F6" s="59">
        <f>SUM(F7:F24)</f>
        <v>782</v>
      </c>
      <c r="G6" s="60"/>
    </row>
    <row r="7" spans="1:11" ht="64.900000000000006" customHeight="1" x14ac:dyDescent="0.2">
      <c r="A7" s="59">
        <v>1</v>
      </c>
      <c r="B7" s="60" t="s">
        <v>78</v>
      </c>
      <c r="C7" s="64" t="s">
        <v>107</v>
      </c>
      <c r="D7" s="59">
        <v>1</v>
      </c>
      <c r="E7" s="59">
        <v>400000</v>
      </c>
      <c r="F7" s="59">
        <v>40</v>
      </c>
      <c r="G7" s="60"/>
      <c r="H7" s="61"/>
    </row>
    <row r="8" spans="1:11" ht="62.45" customHeight="1" x14ac:dyDescent="0.2">
      <c r="A8" s="59">
        <v>2</v>
      </c>
      <c r="B8" s="60" t="s">
        <v>79</v>
      </c>
      <c r="C8" s="64" t="s">
        <v>394</v>
      </c>
      <c r="D8" s="59">
        <v>1</v>
      </c>
      <c r="E8" s="59">
        <v>700000</v>
      </c>
      <c r="F8" s="59">
        <v>70</v>
      </c>
      <c r="G8" s="60"/>
    </row>
    <row r="9" spans="1:11" ht="61.15" customHeight="1" x14ac:dyDescent="0.2">
      <c r="A9" s="59">
        <v>3</v>
      </c>
      <c r="B9" s="60" t="s">
        <v>80</v>
      </c>
      <c r="C9" s="64" t="s">
        <v>115</v>
      </c>
      <c r="D9" s="59">
        <v>2</v>
      </c>
      <c r="E9" s="59">
        <v>750000</v>
      </c>
      <c r="F9" s="59">
        <v>150</v>
      </c>
      <c r="G9" s="60"/>
    </row>
    <row r="10" spans="1:11" ht="92.45" customHeight="1" x14ac:dyDescent="0.2">
      <c r="A10" s="59">
        <v>4</v>
      </c>
      <c r="B10" s="60" t="s">
        <v>81</v>
      </c>
      <c r="C10" s="64" t="s">
        <v>395</v>
      </c>
      <c r="D10" s="59">
        <v>1</v>
      </c>
      <c r="E10" s="59">
        <v>430000</v>
      </c>
      <c r="F10" s="59">
        <v>43</v>
      </c>
      <c r="G10" s="60"/>
    </row>
    <row r="11" spans="1:11" ht="78" customHeight="1" x14ac:dyDescent="0.2">
      <c r="A11" s="59">
        <v>5</v>
      </c>
      <c r="B11" s="60" t="s">
        <v>82</v>
      </c>
      <c r="C11" s="64" t="s">
        <v>396</v>
      </c>
      <c r="D11" s="59">
        <v>1</v>
      </c>
      <c r="E11" s="59">
        <v>500000</v>
      </c>
      <c r="F11" s="59">
        <v>50</v>
      </c>
      <c r="G11" s="60"/>
    </row>
    <row r="12" spans="1:11" ht="92.45" customHeight="1" x14ac:dyDescent="0.2">
      <c r="A12" s="59">
        <v>6</v>
      </c>
      <c r="B12" s="60" t="s">
        <v>83</v>
      </c>
      <c r="C12" s="64" t="s">
        <v>397</v>
      </c>
      <c r="D12" s="59">
        <v>1</v>
      </c>
      <c r="E12" s="59">
        <v>430000</v>
      </c>
      <c r="F12" s="59">
        <v>43</v>
      </c>
      <c r="G12" s="60"/>
    </row>
    <row r="13" spans="1:11" ht="67.150000000000006" customHeight="1" x14ac:dyDescent="0.2">
      <c r="A13" s="59">
        <v>7</v>
      </c>
      <c r="B13" s="60" t="s">
        <v>108</v>
      </c>
      <c r="C13" s="64" t="s">
        <v>398</v>
      </c>
      <c r="D13" s="59">
        <v>1</v>
      </c>
      <c r="E13" s="59">
        <v>700000</v>
      </c>
      <c r="F13" s="59">
        <v>70</v>
      </c>
      <c r="G13" s="60"/>
    </row>
    <row r="14" spans="1:11" ht="55.9" customHeight="1" x14ac:dyDescent="0.2">
      <c r="A14" s="59">
        <v>8</v>
      </c>
      <c r="B14" s="60" t="s">
        <v>84</v>
      </c>
      <c r="C14" s="86" t="s">
        <v>109</v>
      </c>
      <c r="D14" s="59">
        <v>1</v>
      </c>
      <c r="E14" s="59">
        <v>500000</v>
      </c>
      <c r="F14" s="59">
        <v>50</v>
      </c>
      <c r="G14" s="60"/>
    </row>
    <row r="15" spans="1:11" ht="80.45" customHeight="1" x14ac:dyDescent="0.2">
      <c r="A15" s="59">
        <v>9</v>
      </c>
      <c r="B15" s="60" t="s">
        <v>85</v>
      </c>
      <c r="C15" s="64" t="s">
        <v>74</v>
      </c>
      <c r="D15" s="59">
        <v>1</v>
      </c>
      <c r="E15" s="59">
        <v>1300000</v>
      </c>
      <c r="F15" s="59">
        <v>130</v>
      </c>
      <c r="G15" s="60"/>
    </row>
    <row r="16" spans="1:11" ht="139.9" customHeight="1" x14ac:dyDescent="0.2">
      <c r="A16" s="59">
        <v>10</v>
      </c>
      <c r="B16" s="60" t="s">
        <v>86</v>
      </c>
      <c r="C16" s="86" t="s">
        <v>399</v>
      </c>
      <c r="D16" s="59">
        <v>1</v>
      </c>
      <c r="E16" s="59">
        <v>200000</v>
      </c>
      <c r="F16" s="59">
        <v>20</v>
      </c>
      <c r="G16" s="60"/>
    </row>
    <row r="17" spans="1:7" ht="45" customHeight="1" x14ac:dyDescent="0.2">
      <c r="A17" s="59">
        <v>11</v>
      </c>
      <c r="B17" s="60" t="s">
        <v>87</v>
      </c>
      <c r="C17" s="86" t="s">
        <v>400</v>
      </c>
      <c r="D17" s="59">
        <v>1</v>
      </c>
      <c r="E17" s="59">
        <v>60000</v>
      </c>
      <c r="F17" s="59">
        <v>6</v>
      </c>
      <c r="G17" s="60"/>
    </row>
    <row r="18" spans="1:7" ht="63" customHeight="1" x14ac:dyDescent="0.2">
      <c r="A18" s="59">
        <v>12</v>
      </c>
      <c r="B18" s="60" t="s">
        <v>88</v>
      </c>
      <c r="C18" s="86" t="s">
        <v>116</v>
      </c>
      <c r="D18" s="59">
        <v>1</v>
      </c>
      <c r="E18" s="59">
        <v>90000</v>
      </c>
      <c r="F18" s="59">
        <v>9</v>
      </c>
      <c r="G18" s="60"/>
    </row>
    <row r="19" spans="1:7" ht="66.75" customHeight="1" x14ac:dyDescent="0.2">
      <c r="A19" s="59">
        <v>13</v>
      </c>
      <c r="B19" s="60" t="s">
        <v>89</v>
      </c>
      <c r="C19" s="86" t="s">
        <v>401</v>
      </c>
      <c r="D19" s="59">
        <v>1</v>
      </c>
      <c r="E19" s="59">
        <v>80000</v>
      </c>
      <c r="F19" s="59">
        <v>8</v>
      </c>
      <c r="G19" s="60"/>
    </row>
    <row r="20" spans="1:7" ht="57" customHeight="1" x14ac:dyDescent="0.2">
      <c r="A20" s="59">
        <v>14</v>
      </c>
      <c r="B20" s="60" t="s">
        <v>90</v>
      </c>
      <c r="C20" s="86" t="s">
        <v>110</v>
      </c>
      <c r="D20" s="59">
        <v>1</v>
      </c>
      <c r="E20" s="59">
        <v>240000</v>
      </c>
      <c r="F20" s="59">
        <v>24</v>
      </c>
      <c r="G20" s="60"/>
    </row>
    <row r="21" spans="1:7" ht="73.900000000000006" customHeight="1" x14ac:dyDescent="0.2">
      <c r="A21" s="59">
        <v>15</v>
      </c>
      <c r="B21" s="60" t="s">
        <v>91</v>
      </c>
      <c r="C21" s="86" t="s">
        <v>402</v>
      </c>
      <c r="D21" s="59">
        <v>1</v>
      </c>
      <c r="E21" s="59">
        <v>120000</v>
      </c>
      <c r="F21" s="59">
        <v>12</v>
      </c>
      <c r="G21" s="60"/>
    </row>
    <row r="22" spans="1:7" ht="70.150000000000006" customHeight="1" x14ac:dyDescent="0.2">
      <c r="A22" s="59">
        <v>16</v>
      </c>
      <c r="B22" s="60" t="s">
        <v>92</v>
      </c>
      <c r="C22" s="86" t="s">
        <v>117</v>
      </c>
      <c r="D22" s="59">
        <v>1</v>
      </c>
      <c r="E22" s="59">
        <v>420000</v>
      </c>
      <c r="F22" s="59">
        <v>42</v>
      </c>
      <c r="G22" s="60"/>
    </row>
    <row r="23" spans="1:7" ht="53.45" customHeight="1" x14ac:dyDescent="0.2">
      <c r="A23" s="59">
        <v>17</v>
      </c>
      <c r="B23" s="60" t="s">
        <v>93</v>
      </c>
      <c r="C23" s="86" t="s">
        <v>118</v>
      </c>
      <c r="D23" s="59">
        <v>1</v>
      </c>
      <c r="E23" s="59">
        <v>100000</v>
      </c>
      <c r="F23" s="59">
        <v>10</v>
      </c>
      <c r="G23" s="60"/>
    </row>
    <row r="24" spans="1:7" ht="58.9" customHeight="1" x14ac:dyDescent="0.2">
      <c r="A24" s="59">
        <v>18</v>
      </c>
      <c r="B24" s="60" t="s">
        <v>330</v>
      </c>
      <c r="C24" s="86" t="s">
        <v>73</v>
      </c>
      <c r="D24" s="59">
        <v>1</v>
      </c>
      <c r="E24" s="59">
        <v>50000</v>
      </c>
      <c r="F24" s="59">
        <v>5</v>
      </c>
      <c r="G24" s="60"/>
    </row>
    <row r="25" spans="1:7" ht="30" customHeight="1" x14ac:dyDescent="0.2">
      <c r="A25" s="59" t="s">
        <v>298</v>
      </c>
      <c r="B25" s="59" t="s">
        <v>357</v>
      </c>
      <c r="C25" s="64"/>
      <c r="D25" s="59">
        <f>SUM(D26:D27)</f>
        <v>5</v>
      </c>
      <c r="E25" s="59"/>
      <c r="F25" s="59">
        <f>SUM(F26:F27)</f>
        <v>23</v>
      </c>
      <c r="G25" s="60"/>
    </row>
    <row r="26" spans="1:7" ht="51.6" customHeight="1" x14ac:dyDescent="0.2">
      <c r="A26" s="59">
        <v>1</v>
      </c>
      <c r="B26" s="60" t="s">
        <v>94</v>
      </c>
      <c r="C26" s="86" t="s">
        <v>403</v>
      </c>
      <c r="D26" s="59">
        <v>4</v>
      </c>
      <c r="E26" s="59">
        <v>50000</v>
      </c>
      <c r="F26" s="59">
        <v>20</v>
      </c>
      <c r="G26" s="60"/>
    </row>
    <row r="27" spans="1:7" ht="52.15" customHeight="1" x14ac:dyDescent="0.2">
      <c r="A27" s="59">
        <v>2</v>
      </c>
      <c r="B27" s="60" t="s">
        <v>95</v>
      </c>
      <c r="C27" s="64" t="s">
        <v>111</v>
      </c>
      <c r="D27" s="59">
        <v>1</v>
      </c>
      <c r="E27" s="59">
        <v>30000</v>
      </c>
      <c r="F27" s="59">
        <v>3</v>
      </c>
      <c r="G27" s="60"/>
    </row>
    <row r="28" spans="1:7" ht="27" customHeight="1" x14ac:dyDescent="0.2">
      <c r="A28" s="59" t="s">
        <v>300</v>
      </c>
      <c r="B28" s="59" t="s">
        <v>139</v>
      </c>
      <c r="C28" s="64"/>
      <c r="D28" s="59">
        <v>1</v>
      </c>
      <c r="E28" s="59"/>
      <c r="F28" s="59">
        <v>35</v>
      </c>
      <c r="G28" s="60"/>
    </row>
    <row r="29" spans="1:7" ht="76.900000000000006" customHeight="1" x14ac:dyDescent="0.2">
      <c r="A29" s="59">
        <v>1</v>
      </c>
      <c r="B29" s="60" t="s">
        <v>96</v>
      </c>
      <c r="C29" s="86" t="s">
        <v>404</v>
      </c>
      <c r="D29" s="59">
        <v>1</v>
      </c>
      <c r="E29" s="59">
        <v>350000</v>
      </c>
      <c r="F29" s="59">
        <v>35</v>
      </c>
      <c r="G29" s="60"/>
    </row>
    <row r="30" spans="1:7" ht="27" customHeight="1" x14ac:dyDescent="0.2">
      <c r="A30" s="59" t="s">
        <v>312</v>
      </c>
      <c r="B30" s="59" t="s">
        <v>97</v>
      </c>
      <c r="C30" s="64"/>
      <c r="D30" s="59">
        <f>SUM(D31:D37)</f>
        <v>30</v>
      </c>
      <c r="E30" s="59"/>
      <c r="F30" s="59">
        <f>SUM(F31:F37)</f>
        <v>351</v>
      </c>
      <c r="G30" s="60"/>
    </row>
    <row r="31" spans="1:7" ht="105" customHeight="1" x14ac:dyDescent="0.2">
      <c r="A31" s="59">
        <v>1</v>
      </c>
      <c r="B31" s="60" t="s">
        <v>98</v>
      </c>
      <c r="C31" s="86" t="s">
        <v>405</v>
      </c>
      <c r="D31" s="59">
        <v>1</v>
      </c>
      <c r="E31" s="59">
        <v>300000</v>
      </c>
      <c r="F31" s="59">
        <v>30</v>
      </c>
      <c r="G31" s="60"/>
    </row>
    <row r="32" spans="1:7" ht="47.25" customHeight="1" x14ac:dyDescent="0.2">
      <c r="A32" s="59">
        <v>2</v>
      </c>
      <c r="B32" s="60" t="s">
        <v>99</v>
      </c>
      <c r="C32" s="86" t="s">
        <v>112</v>
      </c>
      <c r="D32" s="59">
        <v>2</v>
      </c>
      <c r="E32" s="59">
        <v>220000</v>
      </c>
      <c r="F32" s="59">
        <v>44</v>
      </c>
      <c r="G32" s="60"/>
    </row>
    <row r="33" spans="1:7" ht="56.45" customHeight="1" x14ac:dyDescent="0.2">
      <c r="A33" s="59">
        <v>3</v>
      </c>
      <c r="B33" s="60" t="s">
        <v>100</v>
      </c>
      <c r="C33" s="86" t="s">
        <v>113</v>
      </c>
      <c r="D33" s="59">
        <v>1</v>
      </c>
      <c r="E33" s="59">
        <v>1000000</v>
      </c>
      <c r="F33" s="59">
        <v>100</v>
      </c>
      <c r="G33" s="60"/>
    </row>
    <row r="34" spans="1:7" ht="76.150000000000006" customHeight="1" x14ac:dyDescent="0.2">
      <c r="A34" s="59">
        <v>4</v>
      </c>
      <c r="B34" s="60" t="s">
        <v>101</v>
      </c>
      <c r="C34" s="86" t="s">
        <v>406</v>
      </c>
      <c r="D34" s="59">
        <v>1</v>
      </c>
      <c r="E34" s="59">
        <v>200000</v>
      </c>
      <c r="F34" s="59">
        <v>20</v>
      </c>
      <c r="G34" s="60"/>
    </row>
    <row r="35" spans="1:7" ht="52.9" customHeight="1" x14ac:dyDescent="0.2">
      <c r="A35" s="59">
        <v>5</v>
      </c>
      <c r="B35" s="60" t="s">
        <v>102</v>
      </c>
      <c r="C35" s="86" t="s">
        <v>114</v>
      </c>
      <c r="D35" s="59">
        <v>20</v>
      </c>
      <c r="E35" s="59">
        <v>45000</v>
      </c>
      <c r="F35" s="59">
        <v>90</v>
      </c>
      <c r="G35" s="60"/>
    </row>
    <row r="36" spans="1:7" ht="40.15" customHeight="1" x14ac:dyDescent="0.2">
      <c r="A36" s="59">
        <v>6</v>
      </c>
      <c r="B36" s="60" t="s">
        <v>103</v>
      </c>
      <c r="C36" s="86" t="s">
        <v>407</v>
      </c>
      <c r="D36" s="59">
        <v>4</v>
      </c>
      <c r="E36" s="59">
        <v>50000</v>
      </c>
      <c r="F36" s="59">
        <v>20</v>
      </c>
      <c r="G36" s="60"/>
    </row>
    <row r="37" spans="1:7" ht="54" customHeight="1" x14ac:dyDescent="0.2">
      <c r="A37" s="59">
        <v>7</v>
      </c>
      <c r="B37" s="60" t="s">
        <v>104</v>
      </c>
      <c r="C37" s="86" t="s">
        <v>408</v>
      </c>
      <c r="D37" s="59">
        <v>1</v>
      </c>
      <c r="E37" s="59">
        <v>470000</v>
      </c>
      <c r="F37" s="59">
        <v>47</v>
      </c>
      <c r="G37" s="60"/>
    </row>
  </sheetData>
  <mergeCells count="6">
    <mergeCell ref="A1:B1"/>
    <mergeCell ref="A2:G2"/>
    <mergeCell ref="C3:F3"/>
    <mergeCell ref="A3:A4"/>
    <mergeCell ref="B3:B4"/>
    <mergeCell ref="G3:G4"/>
  </mergeCells>
  <phoneticPr fontId="3" type="noConversion"/>
  <printOptions horizontalCentered="1"/>
  <pageMargins left="0.55118110236220474" right="0.55118110236220474" top="0.78740157480314965" bottom="0.59055118110236227" header="0.51181102362204722" footer="0.51181102362204722"/>
  <pageSetup paperSize="9" orientation="landscape" horizontalDpi="4294967294" verticalDpi="180" r:id="rId1"/>
  <headerFooter alignWithMargins="0">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8"/>
  <sheetViews>
    <sheetView zoomScaleNormal="100" workbookViewId="0">
      <selection activeCell="A2" sqref="A2:K2"/>
    </sheetView>
  </sheetViews>
  <sheetFormatPr defaultRowHeight="12.75" x14ac:dyDescent="0.2"/>
  <cols>
    <col min="1" max="1" width="8" bestFit="1" customWidth="1"/>
    <col min="2" max="2" width="25" bestFit="1" customWidth="1"/>
    <col min="3" max="11" width="10" bestFit="1" customWidth="1"/>
  </cols>
  <sheetData>
    <row r="1" spans="1:11" ht="31.9" customHeight="1" x14ac:dyDescent="0.25">
      <c r="A1" s="17" t="s">
        <v>435</v>
      </c>
    </row>
    <row r="2" spans="1:11" ht="26.25" customHeight="1" x14ac:dyDescent="0.2">
      <c r="A2" s="118" t="s">
        <v>421</v>
      </c>
      <c r="B2" s="126"/>
      <c r="C2" s="126"/>
      <c r="D2" s="126"/>
      <c r="E2" s="126"/>
      <c r="F2" s="126"/>
      <c r="G2" s="126"/>
      <c r="H2" s="126"/>
      <c r="I2" s="126"/>
      <c r="J2" s="126"/>
      <c r="K2" s="126"/>
    </row>
    <row r="3" spans="1:11" ht="29.45" customHeight="1" x14ac:dyDescent="0.2">
      <c r="A3" s="100" t="s">
        <v>275</v>
      </c>
      <c r="B3" s="100" t="s">
        <v>276</v>
      </c>
      <c r="C3" s="97" t="s">
        <v>277</v>
      </c>
      <c r="D3" s="98"/>
      <c r="E3" s="98"/>
      <c r="F3" s="99"/>
      <c r="G3" s="97" t="s">
        <v>75</v>
      </c>
      <c r="H3" s="98"/>
      <c r="I3" s="99"/>
      <c r="J3" s="100" t="s">
        <v>278</v>
      </c>
      <c r="K3" s="100" t="s">
        <v>279</v>
      </c>
    </row>
    <row r="4" spans="1:11" ht="31.15" customHeight="1" x14ac:dyDescent="0.2">
      <c r="A4" s="101"/>
      <c r="B4" s="101"/>
      <c r="C4" s="5" t="s">
        <v>280</v>
      </c>
      <c r="D4" s="5" t="s">
        <v>281</v>
      </c>
      <c r="E4" s="5" t="s">
        <v>282</v>
      </c>
      <c r="F4" s="5" t="s">
        <v>283</v>
      </c>
      <c r="G4" s="5" t="s">
        <v>281</v>
      </c>
      <c r="H4" s="5" t="s">
        <v>282</v>
      </c>
      <c r="I4" s="5" t="s">
        <v>283</v>
      </c>
      <c r="J4" s="101"/>
      <c r="K4" s="101"/>
    </row>
    <row r="5" spans="1:11" s="25" customFormat="1" ht="30" customHeight="1" x14ac:dyDescent="0.2">
      <c r="A5" s="6" t="s">
        <v>284</v>
      </c>
      <c r="B5" s="6" t="s">
        <v>285</v>
      </c>
      <c r="C5" s="6" t="s">
        <v>284</v>
      </c>
      <c r="D5" s="6" t="s">
        <v>284</v>
      </c>
      <c r="E5" s="6" t="s">
        <v>284</v>
      </c>
      <c r="F5" s="7">
        <v>1065</v>
      </c>
      <c r="G5" s="6" t="s">
        <v>284</v>
      </c>
      <c r="H5" s="6" t="s">
        <v>284</v>
      </c>
      <c r="I5" s="7">
        <v>1065</v>
      </c>
      <c r="J5" s="7"/>
      <c r="K5" s="6" t="s">
        <v>284</v>
      </c>
    </row>
    <row r="6" spans="1:11" s="25" customFormat="1" ht="30" customHeight="1" x14ac:dyDescent="0.2">
      <c r="A6" s="5" t="s">
        <v>286</v>
      </c>
      <c r="B6" s="6" t="s">
        <v>227</v>
      </c>
      <c r="C6" s="5" t="s">
        <v>284</v>
      </c>
      <c r="D6" s="5" t="s">
        <v>284</v>
      </c>
      <c r="E6" s="8" t="s">
        <v>284</v>
      </c>
      <c r="F6" s="7">
        <v>990.5</v>
      </c>
      <c r="G6" s="5" t="s">
        <v>284</v>
      </c>
      <c r="H6" s="5" t="s">
        <v>284</v>
      </c>
      <c r="I6" s="7">
        <v>990.5</v>
      </c>
      <c r="J6" s="7"/>
      <c r="K6" s="5" t="s">
        <v>284</v>
      </c>
    </row>
    <row r="7" spans="1:11" s="25" customFormat="1" ht="30" customHeight="1" x14ac:dyDescent="0.2">
      <c r="A7" s="5" t="s">
        <v>298</v>
      </c>
      <c r="B7" s="6" t="s">
        <v>228</v>
      </c>
      <c r="C7" s="5" t="s">
        <v>284</v>
      </c>
      <c r="D7" s="5" t="s">
        <v>284</v>
      </c>
      <c r="E7" s="8" t="s">
        <v>284</v>
      </c>
      <c r="F7" s="7">
        <f>SUM(F8:F11)</f>
        <v>52.999999046325684</v>
      </c>
      <c r="G7" s="5" t="s">
        <v>284</v>
      </c>
      <c r="H7" s="5" t="s">
        <v>284</v>
      </c>
      <c r="I7" s="7">
        <f>SUM(I8:I11)</f>
        <v>46.529499999999999</v>
      </c>
      <c r="J7" s="7">
        <f>I7-F7</f>
        <v>-6.4704990463256848</v>
      </c>
      <c r="K7" s="5" t="s">
        <v>284</v>
      </c>
    </row>
    <row r="8" spans="1:11" s="90" customFormat="1" ht="30" customHeight="1" x14ac:dyDescent="0.2">
      <c r="A8" s="26" t="s">
        <v>302</v>
      </c>
      <c r="B8" s="27" t="s">
        <v>422</v>
      </c>
      <c r="C8" s="26" t="s">
        <v>284</v>
      </c>
      <c r="D8" s="26" t="s">
        <v>284</v>
      </c>
      <c r="E8" s="29" t="s">
        <v>284</v>
      </c>
      <c r="F8" s="28">
        <v>19.809999465942383</v>
      </c>
      <c r="G8" s="26" t="s">
        <v>284</v>
      </c>
      <c r="H8" s="26" t="s">
        <v>284</v>
      </c>
      <c r="I8" s="28">
        <v>14.8575</v>
      </c>
      <c r="J8" s="28">
        <f t="shared" ref="J8:J13" si="0">I8-F8</f>
        <v>-4.9524994659423829</v>
      </c>
      <c r="K8" s="27" t="s">
        <v>284</v>
      </c>
    </row>
    <row r="9" spans="1:11" s="90" customFormat="1" ht="30" customHeight="1" x14ac:dyDescent="0.2">
      <c r="A9" s="26" t="s">
        <v>304</v>
      </c>
      <c r="B9" s="27" t="s">
        <v>182</v>
      </c>
      <c r="C9" s="26" t="s">
        <v>284</v>
      </c>
      <c r="D9" s="26" t="s">
        <v>284</v>
      </c>
      <c r="E9" s="29" t="s">
        <v>284</v>
      </c>
      <c r="F9" s="28">
        <v>6</v>
      </c>
      <c r="G9" s="26" t="s">
        <v>284</v>
      </c>
      <c r="H9" s="26" t="s">
        <v>284</v>
      </c>
      <c r="I9" s="28">
        <v>6</v>
      </c>
      <c r="J9" s="28"/>
      <c r="K9" s="27" t="s">
        <v>284</v>
      </c>
    </row>
    <row r="10" spans="1:11" s="90" customFormat="1" ht="30" customHeight="1" x14ac:dyDescent="0.2">
      <c r="A10" s="26" t="s">
        <v>306</v>
      </c>
      <c r="B10" s="27" t="s">
        <v>423</v>
      </c>
      <c r="C10" s="26" t="s">
        <v>284</v>
      </c>
      <c r="D10" s="26" t="s">
        <v>284</v>
      </c>
      <c r="E10" s="29" t="s">
        <v>284</v>
      </c>
      <c r="F10" s="28">
        <v>18.819999694824219</v>
      </c>
      <c r="G10" s="26" t="s">
        <v>284</v>
      </c>
      <c r="H10" s="26" t="s">
        <v>284</v>
      </c>
      <c r="I10" s="28">
        <v>15.848000000000001</v>
      </c>
      <c r="J10" s="28">
        <f t="shared" si="0"/>
        <v>-2.971999694824218</v>
      </c>
      <c r="K10" s="27" t="s">
        <v>284</v>
      </c>
    </row>
    <row r="11" spans="1:11" s="90" customFormat="1" ht="30" customHeight="1" x14ac:dyDescent="0.2">
      <c r="A11" s="26" t="s">
        <v>308</v>
      </c>
      <c r="B11" s="27" t="s">
        <v>309</v>
      </c>
      <c r="C11" s="26" t="s">
        <v>284</v>
      </c>
      <c r="D11" s="26" t="s">
        <v>284</v>
      </c>
      <c r="E11" s="29" t="s">
        <v>284</v>
      </c>
      <c r="F11" s="28">
        <v>8.369999885559082</v>
      </c>
      <c r="G11" s="26" t="s">
        <v>284</v>
      </c>
      <c r="H11" s="26" t="s">
        <v>284</v>
      </c>
      <c r="I11" s="28">
        <v>9.8239999999999998</v>
      </c>
      <c r="J11" s="28">
        <f t="shared" si="0"/>
        <v>1.4540001144409178</v>
      </c>
      <c r="K11" s="27" t="s">
        <v>284</v>
      </c>
    </row>
    <row r="12" spans="1:11" s="25" customFormat="1" ht="30" customHeight="1" x14ac:dyDescent="0.2">
      <c r="A12" s="5" t="s">
        <v>300</v>
      </c>
      <c r="B12" s="6" t="s">
        <v>313</v>
      </c>
      <c r="C12" s="5" t="s">
        <v>284</v>
      </c>
      <c r="D12" s="5" t="s">
        <v>284</v>
      </c>
      <c r="E12" s="5" t="s">
        <v>284</v>
      </c>
      <c r="F12" s="7">
        <v>21.5</v>
      </c>
      <c r="G12" s="5" t="s">
        <v>284</v>
      </c>
      <c r="H12" s="5" t="s">
        <v>284</v>
      </c>
      <c r="I12" s="7">
        <v>27.970500000000001</v>
      </c>
      <c r="J12" s="7">
        <f t="shared" si="0"/>
        <v>6.4705000000000013</v>
      </c>
      <c r="K12" s="30" t="s">
        <v>284</v>
      </c>
    </row>
    <row r="13" spans="1:11" s="90" customFormat="1" ht="30" customHeight="1" x14ac:dyDescent="0.2">
      <c r="A13" s="26" t="s">
        <v>302</v>
      </c>
      <c r="B13" s="27" t="s">
        <v>314</v>
      </c>
      <c r="C13" s="26" t="s">
        <v>284</v>
      </c>
      <c r="D13" s="26" t="s">
        <v>284</v>
      </c>
      <c r="E13" s="29" t="s">
        <v>284</v>
      </c>
      <c r="F13" s="28">
        <v>21.5</v>
      </c>
      <c r="G13" s="26" t="s">
        <v>284</v>
      </c>
      <c r="H13" s="26" t="s">
        <v>284</v>
      </c>
      <c r="I13" s="28">
        <v>27.970500000000001</v>
      </c>
      <c r="J13" s="28">
        <f t="shared" si="0"/>
        <v>6.4705000000000013</v>
      </c>
      <c r="K13" s="27" t="s">
        <v>284</v>
      </c>
    </row>
    <row r="14" spans="1:11" ht="25.15" customHeight="1" x14ac:dyDescent="0.2"/>
    <row r="15" spans="1:11" ht="25.15" customHeight="1" x14ac:dyDescent="0.2"/>
    <row r="16" spans="1:11" ht="25.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sheetData>
  <mergeCells count="7">
    <mergeCell ref="A2:K2"/>
    <mergeCell ref="A3:A4"/>
    <mergeCell ref="B3:B4"/>
    <mergeCell ref="C3:F3"/>
    <mergeCell ref="G3:I3"/>
    <mergeCell ref="J3:J4"/>
    <mergeCell ref="K3:K4"/>
  </mergeCells>
  <phoneticPr fontId="3" type="noConversion"/>
  <pageMargins left="0.74803149606299213" right="0.74803149606299213" top="0.98425196850393704" bottom="0.98425196850393704" header="0.51181102362204722" footer="0.51181102362204722"/>
  <pageSetup paperSize="9" firstPageNumber="0" fitToWidth="0" fitToHeight="0" orientation="landscape" horizontalDpi="300" verticalDpi="300"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20</vt:i4>
      </vt:variant>
    </vt:vector>
  </HeadingPairs>
  <TitlesOfParts>
    <vt:vector size="30" baseType="lpstr">
      <vt:lpstr>1-1青贮饲草料概算核准表</vt:lpstr>
      <vt:lpstr>1-2青贮饲草料仪器设备表</vt:lpstr>
      <vt:lpstr>2-1精准农业（渔业）概算核准表</vt:lpstr>
      <vt:lpstr>2-2精准农业（渔业）仪器设备表</vt:lpstr>
      <vt:lpstr>3-1果蔬制汁概算核准表</vt:lpstr>
      <vt:lpstr>3-2果蔬制汁仪器设备表</vt:lpstr>
      <vt:lpstr>4-1精准畜牧业概算核准表</vt:lpstr>
      <vt:lpstr>4-2精准畜牧业仪器设备表</vt:lpstr>
      <vt:lpstr>5-1耕地保育概算核准表</vt:lpstr>
      <vt:lpstr>5-2耕地保育仪器设备表</vt:lpstr>
      <vt:lpstr>'1-1青贮饲草料概算核准表'!Print_Area</vt:lpstr>
      <vt:lpstr>'1-2青贮饲草料仪器设备表'!Print_Area</vt:lpstr>
      <vt:lpstr>'2-1精准农业（渔业）概算核准表'!Print_Area</vt:lpstr>
      <vt:lpstr>'2-2精准农业（渔业）仪器设备表'!Print_Area</vt:lpstr>
      <vt:lpstr>'3-1果蔬制汁概算核准表'!Print_Area</vt:lpstr>
      <vt:lpstr>'3-2果蔬制汁仪器设备表'!Print_Area</vt:lpstr>
      <vt:lpstr>'4-1精准畜牧业概算核准表'!Print_Area</vt:lpstr>
      <vt:lpstr>'4-2精准畜牧业仪器设备表'!Print_Area</vt:lpstr>
      <vt:lpstr>'5-1耕地保育概算核准表'!Print_Area</vt:lpstr>
      <vt:lpstr>'5-2耕地保育仪器设备表'!Print_Area</vt:lpstr>
      <vt:lpstr>'1-1青贮饲草料概算核准表'!Print_Titles</vt:lpstr>
      <vt:lpstr>'1-2青贮饲草料仪器设备表'!Print_Titles</vt:lpstr>
      <vt:lpstr>'2-1精准农业（渔业）概算核准表'!Print_Titles</vt:lpstr>
      <vt:lpstr>'2-2精准农业（渔业）仪器设备表'!Print_Titles</vt:lpstr>
      <vt:lpstr>'3-1果蔬制汁概算核准表'!Print_Titles</vt:lpstr>
      <vt:lpstr>'3-2果蔬制汁仪器设备表'!Print_Titles</vt:lpstr>
      <vt:lpstr>'4-1精准畜牧业概算核准表'!Print_Titles</vt:lpstr>
      <vt:lpstr>'4-2精准畜牧业仪器设备表'!Print_Titles</vt:lpstr>
      <vt:lpstr>'5-1耕地保育概算核准表'!Print_Titles</vt:lpstr>
      <vt:lpstr>'5-2耕地保育仪器设备表'!Print_Titles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dc:creator>
  <cp:lastModifiedBy>yuan</cp:lastModifiedBy>
  <cp:lastPrinted>2018-02-01T09:35:20Z</cp:lastPrinted>
  <dcterms:created xsi:type="dcterms:W3CDTF">2018-01-02T07:47:31Z</dcterms:created>
  <dcterms:modified xsi:type="dcterms:W3CDTF">2018-02-02T09:09:17Z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